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ELLE~1.DEZ\AppData\Local\Temp\"/>
    </mc:Choice>
  </mc:AlternateContent>
  <bookViews>
    <workbookView xWindow="0" yWindow="0" windowWidth="25200" windowHeight="11385"/>
  </bookViews>
  <sheets>
    <sheet name="bp inv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 l="1"/>
  <c r="C11" i="1"/>
  <c r="C13" i="1"/>
  <c r="B18" i="1"/>
  <c r="C18" i="1"/>
  <c r="B28" i="1"/>
  <c r="C28" i="1"/>
  <c r="B37" i="1"/>
  <c r="C37" i="1"/>
  <c r="B40" i="1"/>
  <c r="C40" i="1"/>
  <c r="B49" i="1"/>
  <c r="C49" i="1"/>
  <c r="B52" i="1"/>
  <c r="C52" i="1"/>
  <c r="B54" i="1"/>
  <c r="C54" i="1"/>
  <c r="B57" i="1"/>
  <c r="C57" i="1"/>
  <c r="B64" i="1"/>
  <c r="B70" i="1" s="1"/>
  <c r="B71" i="1" s="1"/>
  <c r="C70" i="1"/>
  <c r="B41" i="1" l="1"/>
  <c r="C41" i="1"/>
  <c r="C46" i="1" s="1"/>
  <c r="C71" i="1" s="1"/>
</calcChain>
</file>

<file path=xl/sharedStrings.xml><?xml version="1.0" encoding="utf-8"?>
<sst xmlns="http://schemas.openxmlformats.org/spreadsheetml/2006/main" count="70" uniqueCount="65">
  <si>
    <t>TOTAL RECETTES</t>
  </si>
  <si>
    <t>28- Amortissements</t>
  </si>
  <si>
    <t>28188 - Amort. des autres immobilisations corporelles</t>
  </si>
  <si>
    <t>28184 - Amort. du mobilier</t>
  </si>
  <si>
    <t>28183 - Amort. du matériel de bureau et matériel informatique</t>
  </si>
  <si>
    <t>28182 - Amort. du matériel de transport</t>
  </si>
  <si>
    <t>28181 - Amort. des installations générales</t>
  </si>
  <si>
    <t>28154 - Amort. du matériel et outillage</t>
  </si>
  <si>
    <t>28141 - Amort. des const. sur sol d'autrui, bâtiments publics</t>
  </si>
  <si>
    <t>28135 - Amort. des installations générales, agenc., aménag. des const.</t>
  </si>
  <si>
    <t>28131 - Amort. des immo. corporelles - bâtiments</t>
  </si>
  <si>
    <t>2808 - Amort. des autres immobilisations incorporelles</t>
  </si>
  <si>
    <t>2805 - Amort. des concessions et droits similaires,…</t>
  </si>
  <si>
    <t>28031 - Amort. des frais d'études</t>
  </si>
  <si>
    <t>27 - Immobilisations financières</t>
  </si>
  <si>
    <t>275 - Dépôts et cautionnements versés</t>
  </si>
  <si>
    <t>274 - Prêts</t>
  </si>
  <si>
    <t>16- Emprunts et dettes assimilées</t>
  </si>
  <si>
    <t>165 -  Dépôts et cautionnements reçus</t>
  </si>
  <si>
    <t>15 - Provisions</t>
  </si>
  <si>
    <t>1588 - Autres provisions pour charges</t>
  </si>
  <si>
    <t>1518 - Autres provisions pour risques</t>
  </si>
  <si>
    <t>13 - Subventions d'investissement</t>
  </si>
  <si>
    <t>1312 - Subvention de la collectivité</t>
  </si>
  <si>
    <t>10682 - Excédents affectés à l'investissement</t>
  </si>
  <si>
    <t>001 - Excédent d'investissement reporté</t>
  </si>
  <si>
    <t>BUDGET PRIMITIF 2019</t>
  </si>
  <si>
    <t>BUDGET 2018</t>
  </si>
  <si>
    <t>COMPTES</t>
  </si>
  <si>
    <t>RECETTES</t>
  </si>
  <si>
    <t>TOTAL DEPENSES</t>
  </si>
  <si>
    <t>27 - Autres immobilisations financières</t>
  </si>
  <si>
    <t>275 - Dépots et cautionnements versés</t>
  </si>
  <si>
    <t>23 - Immobilisation en cours</t>
  </si>
  <si>
    <t>2318 - Diagnostic amiante</t>
  </si>
  <si>
    <t>2313 - Projet immobilier Chinchauvaud</t>
  </si>
  <si>
    <t>2313 - Travaux Chinchauvaud STUDIOS</t>
  </si>
  <si>
    <t>2313 - Travaux Chinchauvaud</t>
  </si>
  <si>
    <t>2313 - Restructuration Pouponnière</t>
  </si>
  <si>
    <t>2313 - Travaux Pouponnière</t>
  </si>
  <si>
    <t>2313 - Restructuration locaux cuisine de Nieul</t>
  </si>
  <si>
    <t>2313 - Travaux de Nieul</t>
  </si>
  <si>
    <t>21 - Immobilisations corporelles</t>
  </si>
  <si>
    <t>2188 - Autres immobilisations corporelles</t>
  </si>
  <si>
    <t>2184 - Mobilier locaux cuisine de Nieul</t>
  </si>
  <si>
    <t>2184 - Mobilier</t>
  </si>
  <si>
    <t>2183 - Matériel de téléphonie</t>
  </si>
  <si>
    <t>2183 - Matériel de bureau et matériel informatique</t>
  </si>
  <si>
    <t>2182 - Matériel de transport</t>
  </si>
  <si>
    <t>2181 - Installations générales, agencements, aménagements divers</t>
  </si>
  <si>
    <t>2154 - Matériel et outillage</t>
  </si>
  <si>
    <t>211 - Achat terrain Chinchauvaud</t>
  </si>
  <si>
    <t>20 - Immobilisations incorporelles</t>
  </si>
  <si>
    <t>208 - Autres immobilisations incorporelles</t>
  </si>
  <si>
    <t>2031 - Frais d'études Pouponnière</t>
  </si>
  <si>
    <t>2031 - Frais d'études Chinchauvaud</t>
  </si>
  <si>
    <t>16 - Emprunts et dettes assimilées</t>
  </si>
  <si>
    <t>165 - Dépôts et cautionnements reçus</t>
  </si>
  <si>
    <t>1588 - Reprises provisions pour charges</t>
  </si>
  <si>
    <t>1518 - Reprises provisions pour risques</t>
  </si>
  <si>
    <t>003 - Excédent prévisionnel d'investissement</t>
  </si>
  <si>
    <t>DEPENSES</t>
  </si>
  <si>
    <t xml:space="preserve">  SECTION D'INVESTISSEMENT </t>
  </si>
  <si>
    <t>BUDGET PRIMITIF - 2019</t>
  </si>
  <si>
    <t>205 - Concessions et droits similaire, brevets, licences, marques et procédés, droits et valeurs similaires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</si>
</sst>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u val="singleAccounting"/>
      <sz val="12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4" fillId="0" borderId="4" xfId="0" applyFont="1" applyBorder="1"/>
    <xf numFmtId="0" fontId="4" fillId="0" borderId="4" xfId="0" applyFont="1" applyFill="1" applyBorder="1"/>
    <xf numFmtId="4" fontId="2" fillId="0" borderId="0" xfId="0" applyNumberFormat="1" applyFont="1"/>
    <xf numFmtId="0" fontId="6" fillId="2" borderId="5" xfId="0" applyFont="1" applyFill="1" applyBorder="1"/>
    <xf numFmtId="0" fontId="5" fillId="2" borderId="2" xfId="0" applyFont="1" applyFill="1" applyBorder="1"/>
    <xf numFmtId="0" fontId="4" fillId="0" borderId="9" xfId="0" applyFont="1" applyBorder="1"/>
    <xf numFmtId="0" fontId="2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/>
    </xf>
    <xf numFmtId="0" fontId="5" fillId="2" borderId="10" xfId="0" applyFont="1" applyFill="1" applyBorder="1"/>
    <xf numFmtId="0" fontId="4" fillId="0" borderId="8" xfId="0" applyFont="1" applyBorder="1"/>
    <xf numFmtId="0" fontId="4" fillId="0" borderId="10" xfId="0" applyFont="1" applyBorder="1"/>
    <xf numFmtId="0" fontId="5" fillId="2" borderId="8" xfId="0" applyFont="1" applyFill="1" applyBorder="1"/>
    <xf numFmtId="0" fontId="4" fillId="0" borderId="8" xfId="0" applyFont="1" applyFill="1" applyBorder="1"/>
    <xf numFmtId="0" fontId="2" fillId="0" borderId="0" xfId="0" applyFont="1" applyFill="1"/>
    <xf numFmtId="0" fontId="5" fillId="0" borderId="2" xfId="0" quotePrefix="1" applyFont="1" applyFill="1" applyBorder="1" applyAlignment="1">
      <alignment horizontal="left" vertical="center"/>
    </xf>
    <xf numFmtId="4" fontId="2" fillId="0" borderId="0" xfId="0" applyNumberFormat="1" applyFont="1" applyFill="1"/>
    <xf numFmtId="0" fontId="5" fillId="0" borderId="3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6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3" fontId="2" fillId="0" borderId="0" xfId="0" applyNumberFormat="1" applyFont="1" applyAlignment="1">
      <alignment horizontal="right"/>
    </xf>
    <xf numFmtId="3" fontId="7" fillId="3" borderId="0" xfId="1" applyNumberFormat="1" applyFont="1" applyFill="1" applyBorder="1" applyAlignment="1">
      <alignment horizontal="right"/>
    </xf>
    <xf numFmtId="0" fontId="7" fillId="3" borderId="0" xfId="0" applyFont="1" applyFill="1" applyBorder="1"/>
    <xf numFmtId="3" fontId="6" fillId="3" borderId="0" xfId="1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2" borderId="1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8" xfId="0" quotePrefix="1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8" xfId="0" quotePrefix="1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" xfId="0" applyFont="1" applyBorder="1"/>
    <xf numFmtId="43" fontId="6" fillId="0" borderId="0" xfId="1" applyFont="1"/>
    <xf numFmtId="0" fontId="6" fillId="0" borderId="0" xfId="0" applyFont="1"/>
    <xf numFmtId="43" fontId="7" fillId="0" borderId="0" xfId="1" applyFont="1" applyAlignment="1">
      <alignment horizontal="left"/>
    </xf>
    <xf numFmtId="43" fontId="8" fillId="0" borderId="0" xfId="1" applyFont="1" applyAlignment="1">
      <alignment horizontal="left"/>
    </xf>
    <xf numFmtId="0" fontId="9" fillId="0" borderId="0" xfId="0" applyFont="1" applyBorder="1" applyAlignment="1">
      <alignment horizontal="center"/>
    </xf>
    <xf numFmtId="3" fontId="4" fillId="0" borderId="20" xfId="1" applyNumberFormat="1" applyFon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 vertical="center" wrapText="1"/>
    </xf>
    <xf numFmtId="3" fontId="4" fillId="0" borderId="21" xfId="1" applyNumberFormat="1" applyFont="1" applyBorder="1" applyAlignment="1">
      <alignment horizontal="right"/>
    </xf>
    <xf numFmtId="3" fontId="5" fillId="2" borderId="20" xfId="1" applyNumberFormat="1" applyFont="1" applyFill="1" applyBorder="1" applyAlignment="1">
      <alignment horizontal="right"/>
    </xf>
    <xf numFmtId="3" fontId="4" fillId="0" borderId="20" xfId="1" applyNumberFormat="1" applyFont="1" applyFill="1" applyBorder="1" applyAlignment="1">
      <alignment horizontal="right" vertical="center" wrapText="1"/>
    </xf>
    <xf numFmtId="3" fontId="4" fillId="0" borderId="20" xfId="1" applyNumberFormat="1" applyFont="1" applyBorder="1" applyAlignment="1">
      <alignment horizontal="right" vertical="center"/>
    </xf>
    <xf numFmtId="3" fontId="4" fillId="0" borderId="20" xfId="1" applyNumberFormat="1" applyFont="1" applyBorder="1" applyAlignment="1">
      <alignment horizontal="right"/>
    </xf>
    <xf numFmtId="3" fontId="4" fillId="0" borderId="20" xfId="1" applyNumberFormat="1" applyFont="1" applyBorder="1" applyAlignment="1"/>
    <xf numFmtId="3" fontId="4" fillId="0" borderId="14" xfId="1" applyNumberFormat="1" applyFont="1" applyBorder="1" applyAlignment="1"/>
    <xf numFmtId="3" fontId="4" fillId="0" borderId="14" xfId="1" applyNumberFormat="1" applyFont="1" applyBorder="1" applyAlignment="1">
      <alignment horizontal="right"/>
    </xf>
    <xf numFmtId="3" fontId="4" fillId="0" borderId="14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/>
    </xf>
    <xf numFmtId="3" fontId="5" fillId="2" borderId="19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4" fillId="0" borderId="12" xfId="1" applyNumberFormat="1" applyFont="1" applyFill="1" applyBorder="1" applyAlignment="1">
      <alignment horizontal="right"/>
    </xf>
    <xf numFmtId="3" fontId="4" fillId="0" borderId="8" xfId="1" applyNumberFormat="1" applyFont="1" applyFill="1" applyBorder="1" applyAlignment="1">
      <alignment horizontal="right"/>
    </xf>
    <xf numFmtId="3" fontId="5" fillId="2" borderId="8" xfId="1" applyNumberFormat="1" applyFont="1" applyFill="1" applyBorder="1" applyAlignment="1">
      <alignment horizontal="right"/>
    </xf>
    <xf numFmtId="3" fontId="4" fillId="0" borderId="11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5" fillId="2" borderId="11" xfId="1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10" xfId="1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17" xfId="1" applyNumberFormat="1" applyFont="1" applyFill="1" applyBorder="1" applyAlignment="1">
      <alignment horizontal="right"/>
    </xf>
    <xf numFmtId="3" fontId="5" fillId="2" borderId="10" xfId="1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46" workbookViewId="0">
      <selection activeCell="F66" sqref="F66"/>
    </sheetView>
  </sheetViews>
  <sheetFormatPr baseColWidth="10" defaultRowHeight="12.75" x14ac:dyDescent="0.2"/>
  <cols>
    <col min="1" max="1" width="57.85546875" style="1" customWidth="1"/>
    <col min="2" max="2" width="17.28515625" style="1" bestFit="1" customWidth="1"/>
    <col min="3" max="3" width="17.140625" style="2" bestFit="1" customWidth="1"/>
    <col min="4" max="16384" width="11.42578125" style="1"/>
  </cols>
  <sheetData>
    <row r="1" spans="1:3" ht="9.75" customHeight="1" thickBot="1" x14ac:dyDescent="0.25">
      <c r="A1" s="84"/>
      <c r="B1" s="84"/>
      <c r="C1" s="84"/>
    </row>
    <row r="2" spans="1:3" ht="18.75" thickBot="1" x14ac:dyDescent="0.3">
      <c r="A2" s="85" t="s">
        <v>63</v>
      </c>
      <c r="B2" s="86"/>
      <c r="C2" s="87"/>
    </row>
    <row r="3" spans="1:3" ht="9" customHeight="1" x14ac:dyDescent="0.25">
      <c r="A3" s="43"/>
      <c r="B3" s="43"/>
      <c r="C3" s="43"/>
    </row>
    <row r="4" spans="1:3" ht="19.5" x14ac:dyDescent="0.5">
      <c r="A4" s="42" t="s">
        <v>62</v>
      </c>
      <c r="B4" s="42"/>
      <c r="C4" s="1"/>
    </row>
    <row r="5" spans="1:3" ht="15" x14ac:dyDescent="0.2">
      <c r="A5" s="41" t="s">
        <v>61</v>
      </c>
      <c r="B5" s="41"/>
      <c r="C5" s="1"/>
    </row>
    <row r="6" spans="1:3" ht="7.5" customHeight="1" thickBot="1" x14ac:dyDescent="0.25">
      <c r="A6" s="40"/>
      <c r="B6" s="39"/>
      <c r="C6" s="1"/>
    </row>
    <row r="7" spans="1:3" ht="27" thickTop="1" thickBot="1" x14ac:dyDescent="0.25">
      <c r="A7" s="23" t="s">
        <v>28</v>
      </c>
      <c r="B7" s="22" t="s">
        <v>27</v>
      </c>
      <c r="C7" s="21" t="s">
        <v>26</v>
      </c>
    </row>
    <row r="8" spans="1:3" ht="13.5" thickTop="1" x14ac:dyDescent="0.2">
      <c r="A8" s="20" t="s">
        <v>60</v>
      </c>
      <c r="B8" s="44">
        <v>0</v>
      </c>
      <c r="C8" s="44">
        <v>0</v>
      </c>
    </row>
    <row r="9" spans="1:3" x14ac:dyDescent="0.2">
      <c r="A9" s="35" t="s">
        <v>59</v>
      </c>
      <c r="B9" s="44">
        <v>0</v>
      </c>
      <c r="C9" s="44">
        <v>0</v>
      </c>
    </row>
    <row r="10" spans="1:3" x14ac:dyDescent="0.2">
      <c r="A10" s="35" t="s">
        <v>58</v>
      </c>
      <c r="B10" s="45">
        <v>0</v>
      </c>
      <c r="C10" s="45">
        <v>0</v>
      </c>
    </row>
    <row r="11" spans="1:3" ht="13.5" thickBot="1" x14ac:dyDescent="0.25">
      <c r="A11" s="12" t="s">
        <v>19</v>
      </c>
      <c r="B11" s="46">
        <f>B8+B9+B10</f>
        <v>0</v>
      </c>
      <c r="C11" s="46">
        <f>C8+C9+C10</f>
        <v>0</v>
      </c>
    </row>
    <row r="12" spans="1:3" ht="13.5" thickTop="1" x14ac:dyDescent="0.2">
      <c r="A12" s="38" t="s">
        <v>57</v>
      </c>
      <c r="B12" s="47">
        <v>3500</v>
      </c>
      <c r="C12" s="47">
        <v>3000</v>
      </c>
    </row>
    <row r="13" spans="1:3" x14ac:dyDescent="0.2">
      <c r="A13" s="12" t="s">
        <v>56</v>
      </c>
      <c r="B13" s="48">
        <f>B12</f>
        <v>3500</v>
      </c>
      <c r="C13" s="48">
        <f>C12</f>
        <v>3000</v>
      </c>
    </row>
    <row r="14" spans="1:3" s="17" customFormat="1" x14ac:dyDescent="0.2">
      <c r="A14" s="35" t="s">
        <v>55</v>
      </c>
      <c r="B14" s="44">
        <v>450000</v>
      </c>
      <c r="C14" s="44">
        <v>200000</v>
      </c>
    </row>
    <row r="15" spans="1:3" s="9" customFormat="1" x14ac:dyDescent="0.25">
      <c r="A15" s="37" t="s">
        <v>54</v>
      </c>
      <c r="B15" s="49">
        <v>0</v>
      </c>
      <c r="C15" s="49">
        <v>0</v>
      </c>
    </row>
    <row r="16" spans="1:3" s="32" customFormat="1" ht="21" x14ac:dyDescent="0.25">
      <c r="A16" s="37" t="s">
        <v>64</v>
      </c>
      <c r="B16" s="49">
        <v>0</v>
      </c>
      <c r="C16" s="49">
        <v>5000</v>
      </c>
    </row>
    <row r="17" spans="1:3" x14ac:dyDescent="0.2">
      <c r="A17" s="35" t="s">
        <v>53</v>
      </c>
      <c r="B17" s="44">
        <v>0</v>
      </c>
      <c r="C17" s="44">
        <v>0</v>
      </c>
    </row>
    <row r="18" spans="1:3" x14ac:dyDescent="0.2">
      <c r="A18" s="12" t="s">
        <v>52</v>
      </c>
      <c r="B18" s="48">
        <f>B14+B15+B16+B17</f>
        <v>450000</v>
      </c>
      <c r="C18" s="48">
        <f>C16+C15+C14+C17</f>
        <v>205000</v>
      </c>
    </row>
    <row r="19" spans="1:3" x14ac:dyDescent="0.2">
      <c r="A19" s="35" t="s">
        <v>51</v>
      </c>
      <c r="B19" s="44">
        <v>0</v>
      </c>
      <c r="C19" s="44">
        <v>0</v>
      </c>
    </row>
    <row r="20" spans="1:3" s="32" customFormat="1" x14ac:dyDescent="0.25">
      <c r="A20" s="36" t="s">
        <v>50</v>
      </c>
      <c r="B20" s="50">
        <v>50000</v>
      </c>
      <c r="C20" s="50">
        <v>40000</v>
      </c>
    </row>
    <row r="21" spans="1:3" s="32" customFormat="1" x14ac:dyDescent="0.25">
      <c r="A21" s="36" t="s">
        <v>49</v>
      </c>
      <c r="B21" s="50">
        <v>10000</v>
      </c>
      <c r="C21" s="50">
        <v>25000</v>
      </c>
    </row>
    <row r="22" spans="1:3" x14ac:dyDescent="0.2">
      <c r="A22" s="14" t="s">
        <v>48</v>
      </c>
      <c r="B22" s="51">
        <v>45000</v>
      </c>
      <c r="C22" s="51">
        <v>55000</v>
      </c>
    </row>
    <row r="23" spans="1:3" x14ac:dyDescent="0.2">
      <c r="A23" s="14" t="s">
        <v>47</v>
      </c>
      <c r="B23" s="51">
        <v>10000</v>
      </c>
      <c r="C23" s="51">
        <v>10000</v>
      </c>
    </row>
    <row r="24" spans="1:3" x14ac:dyDescent="0.2">
      <c r="A24" s="14" t="s">
        <v>46</v>
      </c>
      <c r="B24" s="51">
        <v>0</v>
      </c>
      <c r="C24" s="51">
        <v>3600</v>
      </c>
    </row>
    <row r="25" spans="1:3" x14ac:dyDescent="0.2">
      <c r="A25" s="14" t="s">
        <v>45</v>
      </c>
      <c r="B25" s="52">
        <v>40000</v>
      </c>
      <c r="C25" s="52">
        <v>30000</v>
      </c>
    </row>
    <row r="26" spans="1:3" x14ac:dyDescent="0.2">
      <c r="A26" s="14" t="s">
        <v>44</v>
      </c>
      <c r="B26" s="53">
        <v>0</v>
      </c>
      <c r="C26" s="53">
        <v>0</v>
      </c>
    </row>
    <row r="27" spans="1:3" x14ac:dyDescent="0.2">
      <c r="A27" s="13" t="s">
        <v>43</v>
      </c>
      <c r="B27" s="54">
        <v>5000</v>
      </c>
      <c r="C27" s="54">
        <v>5000</v>
      </c>
    </row>
    <row r="28" spans="1:3" x14ac:dyDescent="0.2">
      <c r="A28" s="12" t="s">
        <v>42</v>
      </c>
      <c r="B28" s="48">
        <f>SUM(B19:B27)</f>
        <v>160000</v>
      </c>
      <c r="C28" s="48">
        <f>SUM(C19:C27)</f>
        <v>168600</v>
      </c>
    </row>
    <row r="29" spans="1:3" x14ac:dyDescent="0.2">
      <c r="A29" s="35" t="s">
        <v>41</v>
      </c>
      <c r="B29" s="44">
        <v>0</v>
      </c>
      <c r="C29" s="44">
        <v>10000</v>
      </c>
    </row>
    <row r="30" spans="1:3" x14ac:dyDescent="0.2">
      <c r="A30" s="35" t="s">
        <v>40</v>
      </c>
      <c r="B30" s="44">
        <v>0</v>
      </c>
      <c r="C30" s="44">
        <v>0</v>
      </c>
    </row>
    <row r="31" spans="1:3" x14ac:dyDescent="0.2">
      <c r="A31" s="34" t="s">
        <v>39</v>
      </c>
      <c r="B31" s="44">
        <v>0</v>
      </c>
      <c r="C31" s="44">
        <v>0</v>
      </c>
    </row>
    <row r="32" spans="1:3" s="32" customFormat="1" x14ac:dyDescent="0.25">
      <c r="A32" s="33" t="s">
        <v>38</v>
      </c>
      <c r="B32" s="55">
        <v>50000</v>
      </c>
      <c r="C32" s="55">
        <v>0</v>
      </c>
    </row>
    <row r="33" spans="1:4" x14ac:dyDescent="0.2">
      <c r="A33" s="31" t="s">
        <v>37</v>
      </c>
      <c r="B33" s="56">
        <v>0</v>
      </c>
      <c r="C33" s="56">
        <v>1800000</v>
      </c>
    </row>
    <row r="34" spans="1:4" x14ac:dyDescent="0.2">
      <c r="A34" s="30" t="s">
        <v>36</v>
      </c>
      <c r="B34" s="56">
        <v>0</v>
      </c>
      <c r="C34" s="56">
        <v>0</v>
      </c>
    </row>
    <row r="35" spans="1:4" x14ac:dyDescent="0.2">
      <c r="A35" s="30" t="s">
        <v>35</v>
      </c>
      <c r="B35" s="56">
        <v>0</v>
      </c>
      <c r="C35" s="56">
        <v>0</v>
      </c>
    </row>
    <row r="36" spans="1:4" x14ac:dyDescent="0.2">
      <c r="A36" s="30" t="s">
        <v>34</v>
      </c>
      <c r="B36" s="56">
        <v>2500</v>
      </c>
      <c r="C36" s="56">
        <v>1000</v>
      </c>
    </row>
    <row r="37" spans="1:4" x14ac:dyDescent="0.2">
      <c r="A37" s="12" t="s">
        <v>33</v>
      </c>
      <c r="B37" s="48">
        <f>SUM(B29:B36)</f>
        <v>52500</v>
      </c>
      <c r="C37" s="48">
        <f>SUM(C29:C36)</f>
        <v>1811000</v>
      </c>
    </row>
    <row r="38" spans="1:4" x14ac:dyDescent="0.2">
      <c r="A38" s="14" t="s">
        <v>16</v>
      </c>
      <c r="B38" s="51">
        <v>3000</v>
      </c>
      <c r="C38" s="51">
        <v>3000</v>
      </c>
    </row>
    <row r="39" spans="1:4" x14ac:dyDescent="0.2">
      <c r="A39" s="13" t="s">
        <v>32</v>
      </c>
      <c r="B39" s="54">
        <v>4000</v>
      </c>
      <c r="C39" s="54">
        <v>3000</v>
      </c>
    </row>
    <row r="40" spans="1:4" ht="13.5" thickBot="1" x14ac:dyDescent="0.25">
      <c r="A40" s="7" t="s">
        <v>31</v>
      </c>
      <c r="B40" s="57">
        <f>SUM(B38:B39)</f>
        <v>7000</v>
      </c>
      <c r="C40" s="57">
        <f>SUM(C38:C39)</f>
        <v>6000</v>
      </c>
      <c r="D40" s="5"/>
    </row>
    <row r="41" spans="1:4" ht="14.25" thickTop="1" thickBot="1" x14ac:dyDescent="0.25">
      <c r="A41" s="29" t="s">
        <v>30</v>
      </c>
      <c r="B41" s="80">
        <f>B11+B18+B40+B37+B28+B13</f>
        <v>673000</v>
      </c>
      <c r="C41" s="81">
        <f>C11+C40+C37+C18+C28+C13</f>
        <v>2193600</v>
      </c>
    </row>
    <row r="42" spans="1:4" ht="11.25" customHeight="1" thickTop="1" x14ac:dyDescent="0.2">
      <c r="A42" s="28"/>
      <c r="B42" s="27"/>
      <c r="C42" s="24"/>
    </row>
    <row r="43" spans="1:4" ht="15" x14ac:dyDescent="0.2">
      <c r="A43" s="26" t="s">
        <v>29</v>
      </c>
      <c r="B43" s="25"/>
      <c r="C43" s="24"/>
    </row>
    <row r="44" spans="1:4" ht="5.25" customHeight="1" thickBot="1" x14ac:dyDescent="0.25">
      <c r="A44" s="26"/>
      <c r="B44" s="25"/>
      <c r="C44" s="24"/>
    </row>
    <row r="45" spans="1:4" ht="27" thickTop="1" thickBot="1" x14ac:dyDescent="0.25">
      <c r="A45" s="23" t="s">
        <v>28</v>
      </c>
      <c r="B45" s="22" t="s">
        <v>27</v>
      </c>
      <c r="C45" s="21" t="s">
        <v>26</v>
      </c>
    </row>
    <row r="46" spans="1:4" s="17" customFormat="1" ht="13.5" thickTop="1" x14ac:dyDescent="0.2">
      <c r="A46" s="20" t="s">
        <v>25</v>
      </c>
      <c r="B46" s="58">
        <v>45425</v>
      </c>
      <c r="C46" s="59">
        <f>C41-(C49+C52+C54+C57+C70)</f>
        <v>527925</v>
      </c>
      <c r="D46" s="19"/>
    </row>
    <row r="47" spans="1:4" s="17" customFormat="1" ht="13.5" thickBot="1" x14ac:dyDescent="0.25">
      <c r="A47" s="18" t="s">
        <v>24</v>
      </c>
      <c r="B47" s="60">
        <v>0</v>
      </c>
      <c r="C47" s="61">
        <v>0</v>
      </c>
    </row>
    <row r="48" spans="1:4" ht="13.5" thickTop="1" x14ac:dyDescent="0.2">
      <c r="A48" s="16" t="s">
        <v>23</v>
      </c>
      <c r="B48" s="62">
        <v>450000</v>
      </c>
      <c r="C48" s="63">
        <v>1500000</v>
      </c>
    </row>
    <row r="49" spans="1:3" x14ac:dyDescent="0.2">
      <c r="A49" s="15" t="s">
        <v>22</v>
      </c>
      <c r="B49" s="64">
        <f>B48</f>
        <v>450000</v>
      </c>
      <c r="C49" s="82">
        <f>C48</f>
        <v>1500000</v>
      </c>
    </row>
    <row r="50" spans="1:3" x14ac:dyDescent="0.2">
      <c r="A50" s="16" t="s">
        <v>21</v>
      </c>
      <c r="B50" s="65">
        <v>0</v>
      </c>
      <c r="C50" s="66">
        <v>0</v>
      </c>
    </row>
    <row r="51" spans="1:3" x14ac:dyDescent="0.2">
      <c r="A51" s="16" t="s">
        <v>20</v>
      </c>
      <c r="B51" s="65">
        <v>0</v>
      </c>
      <c r="C51" s="66">
        <v>0</v>
      </c>
    </row>
    <row r="52" spans="1:3" x14ac:dyDescent="0.2">
      <c r="A52" s="15" t="s">
        <v>19</v>
      </c>
      <c r="B52" s="64">
        <f>B50+B51</f>
        <v>0</v>
      </c>
      <c r="C52" s="67">
        <f>C50+C51</f>
        <v>0</v>
      </c>
    </row>
    <row r="53" spans="1:3" x14ac:dyDescent="0.2">
      <c r="A53" s="14" t="s">
        <v>18</v>
      </c>
      <c r="B53" s="68">
        <v>1000</v>
      </c>
      <c r="C53" s="69">
        <v>1000</v>
      </c>
    </row>
    <row r="54" spans="1:3" x14ac:dyDescent="0.2">
      <c r="A54" s="12" t="s">
        <v>17</v>
      </c>
      <c r="B54" s="70">
        <f>B53</f>
        <v>1000</v>
      </c>
      <c r="C54" s="82">
        <f>C53</f>
        <v>1000</v>
      </c>
    </row>
    <row r="55" spans="1:3" x14ac:dyDescent="0.2">
      <c r="A55" s="14" t="s">
        <v>16</v>
      </c>
      <c r="B55" s="71">
        <v>3000</v>
      </c>
      <c r="C55" s="72">
        <v>3000</v>
      </c>
    </row>
    <row r="56" spans="1:3" x14ac:dyDescent="0.2">
      <c r="A56" s="13" t="s">
        <v>15</v>
      </c>
      <c r="B56" s="73">
        <v>8000</v>
      </c>
      <c r="C56" s="74">
        <v>2500</v>
      </c>
    </row>
    <row r="57" spans="1:3" x14ac:dyDescent="0.2">
      <c r="A57" s="12" t="s">
        <v>14</v>
      </c>
      <c r="B57" s="70">
        <f>SUM(B55:B56)</f>
        <v>11000</v>
      </c>
      <c r="C57" s="82">
        <f>SUM(C55:C56)</f>
        <v>5500</v>
      </c>
    </row>
    <row r="58" spans="1:3" x14ac:dyDescent="0.2">
      <c r="A58" s="4" t="s">
        <v>13</v>
      </c>
      <c r="B58" s="45">
        <v>1360</v>
      </c>
      <c r="C58" s="45">
        <v>1357</v>
      </c>
    </row>
    <row r="59" spans="1:3" x14ac:dyDescent="0.2">
      <c r="A59" s="11" t="s">
        <v>12</v>
      </c>
      <c r="B59" s="45">
        <v>1750</v>
      </c>
      <c r="C59" s="45">
        <v>6255</v>
      </c>
    </row>
    <row r="60" spans="1:3" x14ac:dyDescent="0.2">
      <c r="A60" s="3" t="s">
        <v>11</v>
      </c>
      <c r="B60" s="75">
        <v>3100</v>
      </c>
      <c r="C60" s="75">
        <v>1929</v>
      </c>
    </row>
    <row r="61" spans="1:3" x14ac:dyDescent="0.2">
      <c r="A61" s="3" t="s">
        <v>10</v>
      </c>
      <c r="B61" s="75">
        <v>21000</v>
      </c>
      <c r="C61" s="75">
        <v>21000</v>
      </c>
    </row>
    <row r="62" spans="1:3" s="9" customFormat="1" ht="21" x14ac:dyDescent="0.25">
      <c r="A62" s="10" t="s">
        <v>9</v>
      </c>
      <c r="B62" s="76">
        <v>46000</v>
      </c>
      <c r="C62" s="76">
        <v>41848</v>
      </c>
    </row>
    <row r="63" spans="1:3" x14ac:dyDescent="0.2">
      <c r="A63" s="3" t="s">
        <v>8</v>
      </c>
      <c r="B63" s="75">
        <v>8900</v>
      </c>
      <c r="C63" s="75">
        <v>379</v>
      </c>
    </row>
    <row r="64" spans="1:3" x14ac:dyDescent="0.2">
      <c r="A64" s="3" t="s">
        <v>7</v>
      </c>
      <c r="B64" s="75">
        <f>20467-839</f>
        <v>19628</v>
      </c>
      <c r="C64" s="75">
        <v>18856</v>
      </c>
    </row>
    <row r="65" spans="1:3" x14ac:dyDescent="0.2">
      <c r="A65" s="3" t="s">
        <v>6</v>
      </c>
      <c r="B65" s="75">
        <v>3387</v>
      </c>
      <c r="C65" s="75">
        <v>3804</v>
      </c>
    </row>
    <row r="66" spans="1:3" x14ac:dyDescent="0.2">
      <c r="A66" s="3" t="s">
        <v>5</v>
      </c>
      <c r="B66" s="75">
        <v>28500</v>
      </c>
      <c r="C66" s="75">
        <v>35721</v>
      </c>
    </row>
    <row r="67" spans="1:3" x14ac:dyDescent="0.2">
      <c r="A67" s="3" t="s">
        <v>4</v>
      </c>
      <c r="B67" s="75">
        <v>9750</v>
      </c>
      <c r="C67" s="75">
        <v>12810</v>
      </c>
    </row>
    <row r="68" spans="1:3" x14ac:dyDescent="0.2">
      <c r="A68" s="3" t="s">
        <v>3</v>
      </c>
      <c r="B68" s="75">
        <v>17400</v>
      </c>
      <c r="C68" s="75">
        <v>12215</v>
      </c>
    </row>
    <row r="69" spans="1:3" x14ac:dyDescent="0.2">
      <c r="A69" s="8" t="s">
        <v>2</v>
      </c>
      <c r="B69" s="69">
        <v>4800</v>
      </c>
      <c r="C69" s="69">
        <v>3001</v>
      </c>
    </row>
    <row r="70" spans="1:3" ht="13.5" thickBot="1" x14ac:dyDescent="0.25">
      <c r="A70" s="7" t="s">
        <v>1</v>
      </c>
      <c r="B70" s="77">
        <f>SUM(B58:B69)</f>
        <v>165575</v>
      </c>
      <c r="C70" s="78">
        <f>SUM(C58:C69)</f>
        <v>159175</v>
      </c>
    </row>
    <row r="71" spans="1:3" ht="14.25" thickTop="1" thickBot="1" x14ac:dyDescent="0.25">
      <c r="A71" s="6" t="s">
        <v>0</v>
      </c>
      <c r="B71" s="79">
        <f>B46+B70+B57+B54+B49</f>
        <v>673000</v>
      </c>
      <c r="C71" s="83">
        <f>C46+C70+C57+C54+C49+C47+C52</f>
        <v>2193600</v>
      </c>
    </row>
    <row r="72" spans="1:3" ht="13.5" thickTop="1" x14ac:dyDescent="0.2"/>
  </sheetData>
  <mergeCells count="2">
    <mergeCell ref="A1:C1"/>
    <mergeCell ref="A2:C2"/>
  </mergeCells>
  <printOptions horizontalCentered="1" verticalCentered="1"/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 invt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Severine Beyret-Ragache</dc:creator>
  <cp:lastModifiedBy>Gaelle Dezeiraud</cp:lastModifiedBy>
  <cp:lastPrinted>2018-10-02T07:49:07Z</cp:lastPrinted>
  <dcterms:created xsi:type="dcterms:W3CDTF">2018-10-02T07:48:03Z</dcterms:created>
  <dcterms:modified xsi:type="dcterms:W3CDTF">2018-10-31T16:11:09Z</dcterms:modified>
</cp:coreProperties>
</file>