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bp fonct" sheetId="1" r:id="rId1"/>
  </sheets>
  <definedNames/>
  <calcPr fullCalcOnLoad="1"/>
</workbook>
</file>

<file path=xl/sharedStrings.xml><?xml version="1.0" encoding="utf-8"?>
<sst xmlns="http://schemas.openxmlformats.org/spreadsheetml/2006/main" count="114" uniqueCount="109">
  <si>
    <t>Achats</t>
  </si>
  <si>
    <t>Energie, électricité</t>
  </si>
  <si>
    <t>Combustibles et carburants</t>
  </si>
  <si>
    <t>Produits entretien</t>
  </si>
  <si>
    <t>Fournitures administratives</t>
  </si>
  <si>
    <t>Autres fournitures hôtelières</t>
  </si>
  <si>
    <t>Alimentation</t>
  </si>
  <si>
    <t>Fournitures médicales</t>
  </si>
  <si>
    <t>Services extérieurs</t>
  </si>
  <si>
    <t>Autres services extérieurs</t>
  </si>
  <si>
    <t>Voyages et déplacements</t>
  </si>
  <si>
    <t>Missions</t>
  </si>
  <si>
    <t>Prestations de blanchissage à l'extérieur</t>
  </si>
  <si>
    <t>Prestations d'alimentation à l'extérieur</t>
  </si>
  <si>
    <t>Prestations de nettoyage à l'extérieur</t>
  </si>
  <si>
    <t>Total groupe I</t>
  </si>
  <si>
    <t>Prime de service</t>
  </si>
  <si>
    <t>Cotisations à l'URSSAF</t>
  </si>
  <si>
    <t>Cotisations aux caisses de retraite</t>
  </si>
  <si>
    <t>Cotisations à la CNRACL</t>
  </si>
  <si>
    <t>Prestations versées pour le compte du FNAL</t>
  </si>
  <si>
    <t>Médecine du travail</t>
  </si>
  <si>
    <t>Œuvres sociales</t>
  </si>
  <si>
    <t>Total groupe II</t>
  </si>
  <si>
    <t>Locations immobilières</t>
  </si>
  <si>
    <t>Autres charges de gestion courante</t>
  </si>
  <si>
    <t>Charges exceptionnelles</t>
  </si>
  <si>
    <t>Autres charges exceptionnelles</t>
  </si>
  <si>
    <t>Dotations aux amortissements et aux provisions</t>
  </si>
  <si>
    <t>Total groupe III</t>
  </si>
  <si>
    <t>Autres produits de gestion courante</t>
  </si>
  <si>
    <t>Remboursements sur rémunérations du personnel non médical</t>
  </si>
  <si>
    <r>
      <t xml:space="preserve">GROUPE I  : </t>
    </r>
    <r>
      <rPr>
        <b/>
        <i/>
        <sz val="10"/>
        <rFont val="Verdana"/>
        <family val="2"/>
      </rPr>
      <t>Dépenses afférentes à l'exploitation courante</t>
    </r>
  </si>
  <si>
    <r>
      <t xml:space="preserve">GROUPE III : </t>
    </r>
    <r>
      <rPr>
        <b/>
        <i/>
        <sz val="10"/>
        <rFont val="Verdana"/>
        <family val="2"/>
      </rPr>
      <t>Dépenses afférentes à la structure</t>
    </r>
  </si>
  <si>
    <r>
      <t xml:space="preserve">GROUPE II : </t>
    </r>
    <r>
      <rPr>
        <b/>
        <i/>
        <sz val="10"/>
        <rFont val="Verdana"/>
        <family val="2"/>
      </rPr>
      <t>Autres produits relatifs à l'exploitation</t>
    </r>
  </si>
  <si>
    <r>
      <t xml:space="preserve">GROUPE III : </t>
    </r>
    <r>
      <rPr>
        <b/>
        <i/>
        <sz val="10"/>
        <rFont val="Verdana"/>
        <family val="2"/>
      </rPr>
      <t>Produits financiers et produits non encaissables</t>
    </r>
  </si>
  <si>
    <t>DEPENSES D'EXPLOITATION</t>
  </si>
  <si>
    <t>TOTAL GENERAL DES DEPENSES D'EXPLOITATION</t>
  </si>
  <si>
    <t>TOTAL GENERAL DES RECETTES D'EXPLOITATION</t>
  </si>
  <si>
    <t>RECETTES D'EXPLOITATION</t>
  </si>
  <si>
    <t>Cadeaux aux enfants</t>
  </si>
  <si>
    <t>Aide matérielle aux personnes</t>
  </si>
  <si>
    <t>Taxes foncières</t>
  </si>
  <si>
    <t>Autres droits</t>
  </si>
  <si>
    <t>002</t>
  </si>
  <si>
    <t>Excédent de la section de fonctionnement reporté</t>
  </si>
  <si>
    <t>Intérêts moratoires et pénalités sur marchés</t>
  </si>
  <si>
    <t>Dotations aux provisions d'exploitation</t>
  </si>
  <si>
    <t>Transports de biens</t>
  </si>
  <si>
    <t>Fonds de solidarité</t>
  </si>
  <si>
    <t>Etudes et recherches</t>
  </si>
  <si>
    <t>Documentation générale et technique</t>
  </si>
  <si>
    <t>Créances éteintes</t>
  </si>
  <si>
    <t>Autres</t>
  </si>
  <si>
    <t>Autres produits exceptionnels</t>
  </si>
  <si>
    <t>Remboursements sur charges de sécurité sociale et de prévoyance</t>
  </si>
  <si>
    <t>Autres charges diverses de personnel</t>
  </si>
  <si>
    <t>BUDGET PRIMITIF - 2019</t>
  </si>
  <si>
    <t>BUDGET 2018</t>
  </si>
  <si>
    <t>BUDGET PRIMITIF 2019</t>
  </si>
  <si>
    <t>Eau et assainissement</t>
  </si>
  <si>
    <t>Vêture</t>
  </si>
  <si>
    <t>Réceptions</t>
  </si>
  <si>
    <t>Indemnités de préavis et de licenciement</t>
  </si>
  <si>
    <t>Locations espaces modulables</t>
  </si>
  <si>
    <t>Location véhicule frigorifique</t>
  </si>
  <si>
    <t>Dotations aux amortissements des immobilisations incorporelles</t>
  </si>
  <si>
    <t>Dotations aux amortissements des immobilisations corporelles</t>
  </si>
  <si>
    <t>Autres remboursements de frais</t>
  </si>
  <si>
    <t>Reprises sur provisions d'exploitation</t>
  </si>
  <si>
    <t>Fournitures scolaires, éducatives et de loisirs</t>
  </si>
  <si>
    <t>Droits d'enregistrement et de timbre</t>
  </si>
  <si>
    <t>Location progiciel Globule</t>
  </si>
  <si>
    <t>Fournitures d'atelier</t>
  </si>
  <si>
    <t>Protection, produits absorbants</t>
  </si>
  <si>
    <t>Autres transports d'usagers</t>
  </si>
  <si>
    <t>Frais d'affranchissements</t>
  </si>
  <si>
    <t>Autres médecins</t>
  </si>
  <si>
    <t>Indemnités au comptable et aux régisseurs</t>
  </si>
  <si>
    <t>Autres impôts, taxes et versements assimilés sur rémunérations</t>
  </si>
  <si>
    <t>Personnel non médical de remplacement : rémunération principale</t>
  </si>
  <si>
    <t>Personnel non titulaire sur emplois permanents : rémunération principale</t>
  </si>
  <si>
    <t>Cotisations aux autres organismes sociaux</t>
  </si>
  <si>
    <t>Allocations de chômage</t>
  </si>
  <si>
    <t>Prestations à caractère médico-social</t>
  </si>
  <si>
    <t>Publicité, publications, relations publiques</t>
  </si>
  <si>
    <t>Pécule</t>
  </si>
  <si>
    <t>Frais de télécommunication</t>
  </si>
  <si>
    <t>Personnel médical et paramédical</t>
  </si>
  <si>
    <t>Participation des employeurs à la formation professionnelle continue</t>
  </si>
  <si>
    <t>Autres prestations</t>
  </si>
  <si>
    <t>Autres indemnités</t>
  </si>
  <si>
    <t>Gratification des stagiaires</t>
  </si>
  <si>
    <t>Personnel titulaire et stagiaire : rémunération principale</t>
  </si>
  <si>
    <t>Charges locatives et de copropriété</t>
  </si>
  <si>
    <t>Entretien et réparations sur biens immobiliers : bâtiments publics</t>
  </si>
  <si>
    <t>Entretien et réparations sur biens mobiliers : autres matériels et outillages</t>
  </si>
  <si>
    <t>Prime d'assurances : autres risques</t>
  </si>
  <si>
    <t>Assurance transport</t>
  </si>
  <si>
    <t>Autres impôts, taxes et versements assimilés (autres organismes)</t>
  </si>
  <si>
    <t>Créances admises en non-valeur</t>
  </si>
  <si>
    <t>Autres charges exceptionnelles sur opération de gestion</t>
  </si>
  <si>
    <t>Titres annulés (sur exercice antérieur)</t>
  </si>
  <si>
    <t>Dotation globale</t>
  </si>
  <si>
    <t>Fonds pour l'emploi hospitalier</t>
  </si>
  <si>
    <t>Produits des cessions d'éléments d'actif</t>
  </si>
  <si>
    <r>
      <t xml:space="preserve">GROUPE II : </t>
    </r>
    <r>
      <rPr>
        <b/>
        <i/>
        <sz val="10"/>
        <rFont val="Verdana"/>
        <family val="2"/>
      </rPr>
      <t>Dépenses afférentes au personnel</t>
    </r>
  </si>
  <si>
    <r>
      <t xml:space="preserve">GROUPE I : </t>
    </r>
    <r>
      <rPr>
        <b/>
        <i/>
        <sz val="10"/>
        <rFont val="Verdana"/>
        <family val="2"/>
      </rPr>
      <t>Produits de la tarification</t>
    </r>
  </si>
  <si>
    <t>Maintenance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</si>
</sst>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00\ _€_-;\-* #,##0.000\ _€_-;_-* &quot;-&quot;??\ _€_-;_-@_-"/>
    <numFmt numFmtId="168" formatCode="_-* #,##0.0\ _F_-;\-* #,##0.0\ _F_-;_-* &quot;-&quot;??\ _F_-;_-@_-"/>
    <numFmt numFmtId="169" formatCode="_-* #,##0\ _F_-;\-* #,##0\ _F_-;_-* &quot;-&quot;??\ _F_-;_-@_-"/>
    <numFmt numFmtId="170" formatCode="_-* #,##0.0000\ _€_-;\-* #,##0.0000\ _€_-;_-* &quot;-&quot;??\ _€_-;_-@_-"/>
    <numFmt numFmtId="171" formatCode="0.0%"/>
    <numFmt numFmtId="172" formatCode="#,##0.00_ ;\-#,##0.00\ "/>
    <numFmt numFmtId="173" formatCode="#,##0.0"/>
    <numFmt numFmtId="174" formatCode="#,##0\ &quot;€&quot;"/>
    <numFmt numFmtId="175" formatCode="#,##0.00\ &quot;€&quot;"/>
    <numFmt numFmtId="176" formatCode="#,##0.00\ _€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#,##0\ _€"/>
    <numFmt numFmtId="181" formatCode="[$-40C]dddd\ d\ mmmm\ yyyy"/>
  </numFmts>
  <fonts count="50">
    <font>
      <sz val="10"/>
      <name val="Arial"/>
      <family val="0"/>
    </font>
    <font>
      <sz val="8"/>
      <name val="Arial"/>
      <family val="2"/>
    </font>
    <font>
      <b/>
      <i/>
      <u val="single"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u val="single"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0" xfId="0" applyFont="1" applyAlignment="1">
      <alignment vertical="center"/>
    </xf>
    <xf numFmtId="3" fontId="3" fillId="0" borderId="0" xfId="47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9" fillId="0" borderId="0" xfId="47" applyNumberFormat="1" applyFont="1" applyAlignment="1">
      <alignment/>
    </xf>
    <xf numFmtId="3" fontId="5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3" fontId="10" fillId="0" borderId="16" xfId="47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5" xfId="47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3" fontId="10" fillId="0" borderId="17" xfId="47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3" fontId="10" fillId="0" borderId="20" xfId="47" applyNumberFormat="1" applyFont="1" applyBorder="1" applyAlignment="1">
      <alignment/>
    </xf>
    <xf numFmtId="0" fontId="9" fillId="0" borderId="21" xfId="0" applyFont="1" applyBorder="1" applyAlignment="1" quotePrefix="1">
      <alignment horizontal="right"/>
    </xf>
    <xf numFmtId="0" fontId="5" fillId="0" borderId="22" xfId="0" applyFont="1" applyBorder="1" applyAlignment="1">
      <alignment horizontal="center" vertical="top"/>
    </xf>
    <xf numFmtId="0" fontId="3" fillId="0" borderId="0" xfId="0" applyFont="1" applyFill="1" applyAlignment="1">
      <alignment/>
    </xf>
    <xf numFmtId="3" fontId="10" fillId="0" borderId="16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10" xfId="0" applyFont="1" applyBorder="1" applyAlignment="1" quotePrefix="1">
      <alignment horizontal="right"/>
    </xf>
    <xf numFmtId="0" fontId="9" fillId="0" borderId="11" xfId="0" applyFont="1" applyBorder="1" applyAlignment="1">
      <alignment horizontal="left"/>
    </xf>
    <xf numFmtId="0" fontId="10" fillId="0" borderId="16" xfId="0" applyFont="1" applyBorder="1" applyAlignment="1" quotePrefix="1">
      <alignment horizontal="right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47" applyNumberFormat="1" applyFont="1" applyBorder="1" applyAlignment="1">
      <alignment/>
    </xf>
    <xf numFmtId="0" fontId="9" fillId="0" borderId="24" xfId="0" applyFont="1" applyBorder="1" applyAlignment="1">
      <alignment/>
    </xf>
    <xf numFmtId="3" fontId="10" fillId="0" borderId="25" xfId="47" applyNumberFormat="1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26" xfId="0" applyFont="1" applyBorder="1" applyAlignment="1">
      <alignment/>
    </xf>
    <xf numFmtId="3" fontId="10" fillId="0" borderId="27" xfId="47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3" fontId="10" fillId="0" borderId="16" xfId="47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28" xfId="0" applyFont="1" applyBorder="1" applyAlignment="1" quotePrefix="1">
      <alignment horizontal="center" vertical="center" wrapText="1"/>
    </xf>
    <xf numFmtId="0" fontId="9" fillId="0" borderId="11" xfId="0" applyFont="1" applyBorder="1" applyAlignment="1" quotePrefix="1">
      <alignment horizontal="left"/>
    </xf>
    <xf numFmtId="3" fontId="5" fillId="0" borderId="20" xfId="47" applyNumberFormat="1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10" fillId="0" borderId="16" xfId="47" applyNumberFormat="1" applyFont="1" applyFill="1" applyBorder="1" applyAlignment="1">
      <alignment/>
    </xf>
    <xf numFmtId="3" fontId="10" fillId="0" borderId="16" xfId="0" applyNumberFormat="1" applyFont="1" applyBorder="1" applyAlignment="1" quotePrefix="1">
      <alignment horizontal="right"/>
    </xf>
    <xf numFmtId="0" fontId="9" fillId="0" borderId="29" xfId="0" applyFont="1" applyBorder="1" applyAlignment="1" quotePrefix="1">
      <alignment horizontal="right"/>
    </xf>
    <xf numFmtId="0" fontId="9" fillId="0" borderId="29" xfId="0" applyFont="1" applyBorder="1" applyAlignment="1">
      <alignment/>
    </xf>
    <xf numFmtId="3" fontId="9" fillId="0" borderId="29" xfId="47" applyNumberFormat="1" applyFont="1" applyBorder="1" applyAlignment="1">
      <alignment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3" fontId="10" fillId="0" borderId="32" xfId="47" applyNumberFormat="1" applyFont="1" applyBorder="1" applyAlignment="1">
      <alignment vertical="center" wrapText="1"/>
    </xf>
    <xf numFmtId="3" fontId="10" fillId="0" borderId="27" xfId="47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3" fontId="10" fillId="0" borderId="25" xfId="47" applyNumberFormat="1" applyFont="1" applyBorder="1" applyAlignment="1">
      <alignment vertical="center" wrapText="1"/>
    </xf>
    <xf numFmtId="3" fontId="9" fillId="0" borderId="15" xfId="47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3" fontId="10" fillId="0" borderId="35" xfId="47" applyNumberFormat="1" applyFont="1" applyBorder="1" applyAlignment="1">
      <alignment/>
    </xf>
    <xf numFmtId="0" fontId="9" fillId="0" borderId="36" xfId="0" applyFont="1" applyBorder="1" applyAlignment="1">
      <alignment/>
    </xf>
    <xf numFmtId="3" fontId="5" fillId="0" borderId="37" xfId="0" applyNumberFormat="1" applyFont="1" applyBorder="1" applyAlignment="1">
      <alignment vertical="center"/>
    </xf>
    <xf numFmtId="0" fontId="9" fillId="0" borderId="28" xfId="0" applyFont="1" applyBorder="1" applyAlignment="1">
      <alignment/>
    </xf>
    <xf numFmtId="3" fontId="10" fillId="0" borderId="38" xfId="47" applyNumberFormat="1" applyFont="1" applyBorder="1" applyAlignment="1">
      <alignment/>
    </xf>
    <xf numFmtId="3" fontId="10" fillId="0" borderId="0" xfId="47" applyNumberFormat="1" applyFont="1" applyBorder="1" applyAlignment="1">
      <alignment/>
    </xf>
    <xf numFmtId="0" fontId="9" fillId="0" borderId="39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6" xfId="0" applyFont="1" applyFill="1" applyBorder="1" applyAlignment="1">
      <alignment/>
    </xf>
    <xf numFmtId="3" fontId="10" fillId="0" borderId="17" xfId="47" applyNumberFormat="1" applyFont="1" applyFill="1" applyBorder="1" applyAlignment="1">
      <alignment/>
    </xf>
    <xf numFmtId="3" fontId="10" fillId="0" borderId="35" xfId="47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0" borderId="40" xfId="0" applyFont="1" applyBorder="1" applyAlignment="1">
      <alignment/>
    </xf>
    <xf numFmtId="3" fontId="10" fillId="0" borderId="15" xfId="47" applyNumberFormat="1" applyFont="1" applyBorder="1" applyAlignment="1">
      <alignment/>
    </xf>
    <xf numFmtId="0" fontId="8" fillId="0" borderId="41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3" fontId="5" fillId="0" borderId="42" xfId="0" applyNumberFormat="1" applyFont="1" applyBorder="1" applyAlignment="1">
      <alignment/>
    </xf>
    <xf numFmtId="0" fontId="5" fillId="0" borderId="42" xfId="0" applyFont="1" applyBorder="1" applyAlignment="1" quotePrefix="1">
      <alignment horizontal="center" vertical="center" wrapText="1"/>
    </xf>
    <xf numFmtId="0" fontId="8" fillId="0" borderId="41" xfId="0" applyFont="1" applyBorder="1" applyAlignment="1">
      <alignment/>
    </xf>
    <xf numFmtId="0" fontId="8" fillId="0" borderId="41" xfId="0" applyFont="1" applyBorder="1" applyAlignment="1" quotePrefix="1">
      <alignment horizontal="left"/>
    </xf>
    <xf numFmtId="0" fontId="5" fillId="0" borderId="42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43" xfId="0" applyFont="1" applyBorder="1" applyAlignment="1" quotePrefix="1">
      <alignment horizontal="left" vertical="center"/>
    </xf>
    <xf numFmtId="0" fontId="5" fillId="0" borderId="37" xfId="0" applyFont="1" applyBorder="1" applyAlignment="1" quotePrefix="1">
      <alignment horizontal="left" vertical="center"/>
    </xf>
    <xf numFmtId="0" fontId="8" fillId="0" borderId="21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5" fillId="0" borderId="43" xfId="0" applyFont="1" applyBorder="1" applyAlignment="1">
      <alignment/>
    </xf>
    <xf numFmtId="0" fontId="5" fillId="0" borderId="37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 quotePrefix="1">
      <alignment horizontal="left" vertical="center"/>
    </xf>
    <xf numFmtId="0" fontId="5" fillId="0" borderId="28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10" xfId="0" applyFont="1" applyBorder="1" applyAlignment="1" quotePrefix="1">
      <alignment horizontal="left"/>
    </xf>
    <xf numFmtId="0" fontId="8" fillId="0" borderId="11" xfId="0" applyFont="1" applyBorder="1" applyAlignment="1" quotePrefix="1">
      <alignment horizontal="left"/>
    </xf>
    <xf numFmtId="0" fontId="8" fillId="0" borderId="45" xfId="0" applyFont="1" applyBorder="1" applyAlignment="1" quotePrefix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showGridLines="0" tabSelected="1" zoomScalePageLayoutView="0" workbookViewId="0" topLeftCell="A91">
      <selection activeCell="F106" sqref="F106"/>
    </sheetView>
  </sheetViews>
  <sheetFormatPr defaultColWidth="11.421875" defaultRowHeight="12.75"/>
  <cols>
    <col min="1" max="1" width="12.421875" style="2" customWidth="1"/>
    <col min="2" max="2" width="56.421875" style="2" bestFit="1" customWidth="1"/>
    <col min="3" max="3" width="13.421875" style="2" bestFit="1" customWidth="1"/>
    <col min="4" max="4" width="15.7109375" style="2" customWidth="1"/>
    <col min="5" max="16384" width="11.421875" style="2" customWidth="1"/>
  </cols>
  <sheetData>
    <row r="1" spans="1:4" ht="27.75" customHeight="1">
      <c r="A1" s="112" t="s">
        <v>57</v>
      </c>
      <c r="B1" s="112"/>
      <c r="C1" s="112"/>
      <c r="D1" s="112"/>
    </row>
    <row r="2" spans="1:4" ht="43.5" customHeight="1" thickBot="1">
      <c r="A2" s="3"/>
      <c r="B2" s="3"/>
      <c r="C2" s="3"/>
      <c r="D2" s="3"/>
    </row>
    <row r="3" spans="1:4" s="1" customFormat="1" ht="16.5" thickBot="1" thickTop="1">
      <c r="A3" s="113" t="s">
        <v>36</v>
      </c>
      <c r="B3" s="114"/>
      <c r="C3" s="114"/>
      <c r="D3" s="115"/>
    </row>
    <row r="4" ht="13.5" thickTop="1"/>
    <row r="5" spans="1:3" ht="13.5" thickBot="1">
      <c r="A5" s="17" t="s">
        <v>32</v>
      </c>
      <c r="B5" s="17"/>
      <c r="C5" s="17"/>
    </row>
    <row r="6" spans="1:4" s="46" customFormat="1" ht="35.25" thickBot="1" thickTop="1">
      <c r="A6" s="97"/>
      <c r="B6" s="98"/>
      <c r="C6" s="88" t="s">
        <v>58</v>
      </c>
      <c r="D6" s="92" t="s">
        <v>59</v>
      </c>
    </row>
    <row r="7" spans="1:4" ht="13.5" thickTop="1">
      <c r="A7" s="109" t="s">
        <v>0</v>
      </c>
      <c r="B7" s="110"/>
      <c r="C7" s="111"/>
      <c r="D7" s="86"/>
    </row>
    <row r="8" spans="1:4" ht="12.75">
      <c r="A8" s="5">
        <v>60611</v>
      </c>
      <c r="B8" s="6" t="s">
        <v>60</v>
      </c>
      <c r="C8" s="18">
        <v>11000</v>
      </c>
      <c r="D8" s="18">
        <v>11000</v>
      </c>
    </row>
    <row r="9" spans="1:4" ht="12.75">
      <c r="A9" s="5">
        <v>60612</v>
      </c>
      <c r="B9" s="6" t="s">
        <v>1</v>
      </c>
      <c r="C9" s="18">
        <v>90000</v>
      </c>
      <c r="D9" s="52">
        <v>96000</v>
      </c>
    </row>
    <row r="10" spans="1:4" ht="12.75">
      <c r="A10" s="5">
        <v>60621</v>
      </c>
      <c r="B10" s="6" t="s">
        <v>2</v>
      </c>
      <c r="C10" s="18">
        <f>24500+18000</f>
        <v>42500</v>
      </c>
      <c r="D10" s="52">
        <v>49000</v>
      </c>
    </row>
    <row r="11" spans="1:4" ht="12.75">
      <c r="A11" s="5">
        <v>60622</v>
      </c>
      <c r="B11" s="6" t="s">
        <v>3</v>
      </c>
      <c r="C11" s="18">
        <v>26000</v>
      </c>
      <c r="D11" s="18">
        <v>26000</v>
      </c>
    </row>
    <row r="12" spans="1:4" ht="12.75">
      <c r="A12" s="5">
        <v>60623</v>
      </c>
      <c r="B12" s="6" t="s">
        <v>73</v>
      </c>
      <c r="C12" s="18">
        <v>10000</v>
      </c>
      <c r="D12" s="18">
        <v>10000</v>
      </c>
    </row>
    <row r="13" spans="1:4" ht="12.75">
      <c r="A13" s="5">
        <v>60624</v>
      </c>
      <c r="B13" s="6" t="s">
        <v>4</v>
      </c>
      <c r="C13" s="18">
        <v>10000</v>
      </c>
      <c r="D13" s="18">
        <v>10000</v>
      </c>
    </row>
    <row r="14" spans="1:4" ht="12.75">
      <c r="A14" s="5">
        <v>60625</v>
      </c>
      <c r="B14" s="6" t="s">
        <v>70</v>
      </c>
      <c r="C14" s="18">
        <v>7000</v>
      </c>
      <c r="D14" s="18">
        <v>7000</v>
      </c>
    </row>
    <row r="15" spans="1:4" ht="12.75">
      <c r="A15" s="5">
        <v>606261</v>
      </c>
      <c r="B15" s="6" t="s">
        <v>74</v>
      </c>
      <c r="C15" s="18">
        <v>5000</v>
      </c>
      <c r="D15" s="18">
        <v>4500</v>
      </c>
    </row>
    <row r="16" spans="1:4" ht="12.75">
      <c r="A16" s="5">
        <v>606268</v>
      </c>
      <c r="B16" s="6" t="s">
        <v>5</v>
      </c>
      <c r="C16" s="18">
        <v>26000</v>
      </c>
      <c r="D16" s="18">
        <v>26000</v>
      </c>
    </row>
    <row r="17" spans="1:5" ht="12.75">
      <c r="A17" s="5">
        <v>6063</v>
      </c>
      <c r="B17" s="6" t="s">
        <v>6</v>
      </c>
      <c r="C17" s="18">
        <v>170000</v>
      </c>
      <c r="D17" s="18">
        <v>170000</v>
      </c>
      <c r="E17" s="14"/>
    </row>
    <row r="18" spans="1:4" ht="12.75">
      <c r="A18" s="5">
        <v>6066</v>
      </c>
      <c r="B18" s="6" t="s">
        <v>7</v>
      </c>
      <c r="C18" s="18">
        <v>7000</v>
      </c>
      <c r="D18" s="18">
        <v>7000</v>
      </c>
    </row>
    <row r="19" spans="1:4" ht="12.75">
      <c r="A19" s="5">
        <v>6068</v>
      </c>
      <c r="B19" s="6" t="s">
        <v>40</v>
      </c>
      <c r="C19" s="18">
        <v>6000</v>
      </c>
      <c r="D19" s="18">
        <v>6000</v>
      </c>
    </row>
    <row r="20" spans="1:4" ht="12.75">
      <c r="A20" s="5">
        <v>6068</v>
      </c>
      <c r="B20" s="6" t="s">
        <v>61</v>
      </c>
      <c r="C20" s="18">
        <v>15000</v>
      </c>
      <c r="D20" s="18">
        <v>15000</v>
      </c>
    </row>
    <row r="21" spans="1:4" ht="12.75">
      <c r="A21" s="11">
        <v>6068</v>
      </c>
      <c r="B21" s="10" t="s">
        <v>41</v>
      </c>
      <c r="C21" s="22">
        <v>500</v>
      </c>
      <c r="D21" s="22">
        <v>500</v>
      </c>
    </row>
    <row r="22" spans="1:4" ht="12.75">
      <c r="A22" s="99" t="s">
        <v>8</v>
      </c>
      <c r="B22" s="100"/>
      <c r="C22" s="101"/>
      <c r="D22" s="85"/>
    </row>
    <row r="23" spans="1:4" ht="12.75">
      <c r="A23" s="5">
        <v>6112</v>
      </c>
      <c r="B23" s="31" t="s">
        <v>84</v>
      </c>
      <c r="C23" s="18">
        <v>18000</v>
      </c>
      <c r="D23" s="18">
        <v>23000</v>
      </c>
    </row>
    <row r="24" spans="1:4" ht="12.75">
      <c r="A24" s="99" t="s">
        <v>9</v>
      </c>
      <c r="B24" s="100"/>
      <c r="C24" s="101"/>
      <c r="D24" s="85"/>
    </row>
    <row r="25" spans="1:4" ht="12.75">
      <c r="A25" s="11">
        <v>6241</v>
      </c>
      <c r="B25" s="10" t="s">
        <v>48</v>
      </c>
      <c r="C25" s="22">
        <v>5000</v>
      </c>
      <c r="D25" s="22">
        <v>2000</v>
      </c>
    </row>
    <row r="26" spans="1:4" ht="12.75">
      <c r="A26" s="5">
        <v>62428</v>
      </c>
      <c r="B26" s="6" t="s">
        <v>75</v>
      </c>
      <c r="C26" s="18">
        <v>5000</v>
      </c>
      <c r="D26" s="18">
        <v>5000</v>
      </c>
    </row>
    <row r="27" spans="1:4" ht="12.75">
      <c r="A27" s="5">
        <v>6251</v>
      </c>
      <c r="B27" s="6" t="s">
        <v>10</v>
      </c>
      <c r="C27" s="18">
        <v>3000</v>
      </c>
      <c r="D27" s="18">
        <v>3000</v>
      </c>
    </row>
    <row r="28" spans="1:4" ht="12.75">
      <c r="A28" s="5">
        <v>6256</v>
      </c>
      <c r="B28" s="6" t="s">
        <v>11</v>
      </c>
      <c r="C28" s="18">
        <v>800</v>
      </c>
      <c r="D28" s="18">
        <v>1500</v>
      </c>
    </row>
    <row r="29" spans="1:4" ht="12.75">
      <c r="A29" s="5">
        <v>6257</v>
      </c>
      <c r="B29" s="6" t="s">
        <v>62</v>
      </c>
      <c r="C29" s="18">
        <v>0</v>
      </c>
      <c r="D29" s="18">
        <v>0</v>
      </c>
    </row>
    <row r="30" spans="1:4" ht="12.75">
      <c r="A30" s="5">
        <v>6261</v>
      </c>
      <c r="B30" s="6" t="s">
        <v>76</v>
      </c>
      <c r="C30" s="18">
        <v>4000</v>
      </c>
      <c r="D30" s="18">
        <v>4000</v>
      </c>
    </row>
    <row r="31" spans="1:4" ht="12.75">
      <c r="A31" s="5">
        <v>6262</v>
      </c>
      <c r="B31" s="6" t="s">
        <v>87</v>
      </c>
      <c r="C31" s="18">
        <v>23000</v>
      </c>
      <c r="D31" s="18">
        <v>23000</v>
      </c>
    </row>
    <row r="32" spans="1:4" ht="12.75">
      <c r="A32" s="5">
        <v>6281</v>
      </c>
      <c r="B32" s="6" t="s">
        <v>12</v>
      </c>
      <c r="C32" s="18">
        <v>15000</v>
      </c>
      <c r="D32" s="18">
        <v>20000</v>
      </c>
    </row>
    <row r="33" spans="1:4" ht="12.75">
      <c r="A33" s="5">
        <v>6282</v>
      </c>
      <c r="B33" s="6" t="s">
        <v>13</v>
      </c>
      <c r="C33" s="18">
        <v>15000</v>
      </c>
      <c r="D33" s="18">
        <v>20000</v>
      </c>
    </row>
    <row r="34" spans="1:4" ht="12.75">
      <c r="A34" s="5">
        <v>6283</v>
      </c>
      <c r="B34" s="6" t="s">
        <v>14</v>
      </c>
      <c r="C34" s="18">
        <v>17500</v>
      </c>
      <c r="D34" s="18">
        <v>10000</v>
      </c>
    </row>
    <row r="35" spans="1:4" ht="13.5" thickBot="1">
      <c r="A35" s="23">
        <v>6288</v>
      </c>
      <c r="B35" s="24" t="s">
        <v>90</v>
      </c>
      <c r="C35" s="25">
        <v>20000</v>
      </c>
      <c r="D35" s="25">
        <v>20000</v>
      </c>
    </row>
    <row r="36" spans="1:4" ht="14.25" thickBot="1" thickTop="1">
      <c r="A36" s="102" t="s">
        <v>15</v>
      </c>
      <c r="B36" s="103"/>
      <c r="C36" s="87">
        <f>SUM(C8:C35)</f>
        <v>552300</v>
      </c>
      <c r="D36" s="19">
        <f>SUM(D8:D35)</f>
        <v>569500</v>
      </c>
    </row>
    <row r="37" ht="13.5" thickTop="1">
      <c r="C37" s="14"/>
    </row>
    <row r="38" spans="1:3" ht="13.5" thickBot="1">
      <c r="A38" s="124" t="s">
        <v>106</v>
      </c>
      <c r="B38" s="124"/>
      <c r="C38" s="124"/>
    </row>
    <row r="39" spans="1:4" s="46" customFormat="1" ht="13.5" thickTop="1">
      <c r="A39" s="61">
        <v>62113</v>
      </c>
      <c r="B39" s="62" t="s">
        <v>88</v>
      </c>
      <c r="C39" s="63">
        <v>21000</v>
      </c>
      <c r="D39" s="63">
        <v>0</v>
      </c>
    </row>
    <row r="40" spans="1:4" ht="12.75">
      <c r="A40" s="5">
        <v>622312</v>
      </c>
      <c r="B40" s="6" t="s">
        <v>77</v>
      </c>
      <c r="C40" s="18">
        <v>2500</v>
      </c>
      <c r="D40" s="18">
        <v>2500</v>
      </c>
    </row>
    <row r="41" spans="1:4" ht="12.75">
      <c r="A41" s="5">
        <v>6225</v>
      </c>
      <c r="B41" s="6" t="s">
        <v>78</v>
      </c>
      <c r="C41" s="18">
        <v>0</v>
      </c>
      <c r="D41" s="18">
        <v>0</v>
      </c>
    </row>
    <row r="42" spans="1:4" s="46" customFormat="1" ht="21">
      <c r="A42" s="43">
        <v>6333</v>
      </c>
      <c r="B42" s="44" t="s">
        <v>89</v>
      </c>
      <c r="C42" s="45">
        <v>124000</v>
      </c>
      <c r="D42" s="45">
        <v>124000</v>
      </c>
    </row>
    <row r="43" spans="1:4" s="46" customFormat="1" ht="12.75">
      <c r="A43" s="43">
        <v>6338</v>
      </c>
      <c r="B43" s="44" t="s">
        <v>79</v>
      </c>
      <c r="C43" s="45">
        <v>58000</v>
      </c>
      <c r="D43" s="45">
        <v>40000</v>
      </c>
    </row>
    <row r="44" spans="1:4" ht="12.75">
      <c r="A44" s="5">
        <v>64111</v>
      </c>
      <c r="B44" s="6" t="s">
        <v>93</v>
      </c>
      <c r="C44" s="18">
        <v>3400000</v>
      </c>
      <c r="D44" s="18">
        <f>3450000</f>
        <v>3450000</v>
      </c>
    </row>
    <row r="45" spans="1:4" ht="12.75">
      <c r="A45" s="5">
        <v>64113</v>
      </c>
      <c r="B45" s="6" t="s">
        <v>16</v>
      </c>
      <c r="C45" s="18">
        <v>210000</v>
      </c>
      <c r="D45" s="18">
        <v>210000</v>
      </c>
    </row>
    <row r="46" spans="1:4" ht="12.75">
      <c r="A46" s="5">
        <v>64116</v>
      </c>
      <c r="B46" s="6" t="s">
        <v>63</v>
      </c>
      <c r="C46" s="18">
        <v>0</v>
      </c>
      <c r="D46" s="18">
        <v>0</v>
      </c>
    </row>
    <row r="47" spans="1:4" ht="12.75">
      <c r="A47" s="30">
        <v>641181</v>
      </c>
      <c r="B47" s="81" t="s">
        <v>92</v>
      </c>
      <c r="C47" s="52">
        <v>2100</v>
      </c>
      <c r="D47" s="52">
        <v>0</v>
      </c>
    </row>
    <row r="48" spans="1:4" ht="12.75">
      <c r="A48" s="30">
        <v>641188</v>
      </c>
      <c r="B48" s="81" t="s">
        <v>91</v>
      </c>
      <c r="C48" s="52">
        <v>0</v>
      </c>
      <c r="D48" s="52">
        <v>2100</v>
      </c>
    </row>
    <row r="49" spans="1:4" s="46" customFormat="1" ht="21">
      <c r="A49" s="43">
        <v>64131</v>
      </c>
      <c r="B49" s="44" t="s">
        <v>81</v>
      </c>
      <c r="C49" s="45">
        <v>306000</v>
      </c>
      <c r="D49" s="45">
        <v>280000</v>
      </c>
    </row>
    <row r="50" spans="1:4" s="46" customFormat="1" ht="21">
      <c r="A50" s="43">
        <v>64151</v>
      </c>
      <c r="B50" s="44" t="s">
        <v>80</v>
      </c>
      <c r="C50" s="45">
        <v>321000</v>
      </c>
      <c r="D50" s="45">
        <f>350000-2490</f>
        <v>347510</v>
      </c>
    </row>
    <row r="51" spans="1:4" ht="12.75">
      <c r="A51" s="5">
        <v>64511</v>
      </c>
      <c r="B51" s="6" t="s">
        <v>17</v>
      </c>
      <c r="C51" s="18">
        <v>696000</v>
      </c>
      <c r="D51" s="18">
        <v>680000</v>
      </c>
    </row>
    <row r="52" spans="1:4" ht="12.75">
      <c r="A52" s="5">
        <v>64513</v>
      </c>
      <c r="B52" s="6" t="s">
        <v>18</v>
      </c>
      <c r="C52" s="18">
        <v>54000</v>
      </c>
      <c r="D52" s="18">
        <v>58000</v>
      </c>
    </row>
    <row r="53" spans="1:4" ht="12.75">
      <c r="A53" s="5">
        <v>64515</v>
      </c>
      <c r="B53" s="6" t="s">
        <v>19</v>
      </c>
      <c r="C53" s="18">
        <v>915200</v>
      </c>
      <c r="D53" s="18">
        <v>910000</v>
      </c>
    </row>
    <row r="54" spans="1:4" ht="12.75">
      <c r="A54" s="5">
        <v>64518</v>
      </c>
      <c r="B54" s="6" t="s">
        <v>82</v>
      </c>
      <c r="C54" s="18">
        <v>40710</v>
      </c>
      <c r="D54" s="18">
        <v>41000</v>
      </c>
    </row>
    <row r="55" spans="1:4" ht="12.75">
      <c r="A55" s="5">
        <v>6471</v>
      </c>
      <c r="B55" s="6" t="s">
        <v>20</v>
      </c>
      <c r="C55" s="18">
        <v>18000</v>
      </c>
      <c r="D55" s="18">
        <v>18000</v>
      </c>
    </row>
    <row r="56" spans="1:4" ht="12.75">
      <c r="A56" s="5">
        <v>6473</v>
      </c>
      <c r="B56" s="6" t="s">
        <v>83</v>
      </c>
      <c r="C56" s="18">
        <v>80000</v>
      </c>
      <c r="D56" s="18">
        <f>110000-10000</f>
        <v>100000</v>
      </c>
    </row>
    <row r="57" spans="1:4" ht="12.75">
      <c r="A57" s="5">
        <v>6475</v>
      </c>
      <c r="B57" s="6" t="s">
        <v>21</v>
      </c>
      <c r="C57" s="18">
        <v>14000</v>
      </c>
      <c r="D57" s="18">
        <v>10000</v>
      </c>
    </row>
    <row r="58" spans="1:4" ht="12.75">
      <c r="A58" s="5">
        <v>64784</v>
      </c>
      <c r="B58" s="6" t="s">
        <v>22</v>
      </c>
      <c r="C58" s="18">
        <v>65700</v>
      </c>
      <c r="D58" s="18">
        <v>66000</v>
      </c>
    </row>
    <row r="59" spans="1:4" ht="13.5" thickBot="1">
      <c r="A59" s="23">
        <v>6488</v>
      </c>
      <c r="B59" s="24" t="s">
        <v>56</v>
      </c>
      <c r="C59" s="25">
        <v>45000</v>
      </c>
      <c r="D59" s="25">
        <v>20000</v>
      </c>
    </row>
    <row r="60" spans="1:4" ht="14.25" thickBot="1" thickTop="1">
      <c r="A60" s="93" t="s">
        <v>23</v>
      </c>
      <c r="B60" s="94"/>
      <c r="C60" s="20">
        <f>SUM(C39:C59)</f>
        <v>6373210</v>
      </c>
      <c r="D60" s="20">
        <f>SUM(D39:D59)</f>
        <v>6359110</v>
      </c>
    </row>
    <row r="61" spans="1:3" ht="13.5" thickTop="1">
      <c r="A61" s="35"/>
      <c r="B61" s="36"/>
      <c r="C61" s="37"/>
    </row>
    <row r="62" spans="1:3" ht="12.75">
      <c r="A62" s="35"/>
      <c r="B62" s="36"/>
      <c r="C62" s="37"/>
    </row>
    <row r="63" spans="1:3" ht="12.75">
      <c r="A63" s="35"/>
      <c r="B63" s="36"/>
      <c r="C63" s="37"/>
    </row>
    <row r="64" spans="1:3" ht="12.75">
      <c r="A64" s="35"/>
      <c r="B64" s="36"/>
      <c r="C64" s="37"/>
    </row>
    <row r="65" spans="1:3" ht="12.75">
      <c r="A65" s="35"/>
      <c r="B65" s="36"/>
      <c r="C65" s="37"/>
    </row>
    <row r="66" spans="1:3" ht="12.75">
      <c r="A66" s="35"/>
      <c r="B66" s="36"/>
      <c r="C66" s="37"/>
    </row>
    <row r="67" spans="1:3" ht="12.75">
      <c r="A67" s="8"/>
      <c r="B67" s="8"/>
      <c r="C67" s="15"/>
    </row>
    <row r="68" spans="1:3" ht="19.5" customHeight="1" thickBot="1">
      <c r="A68" s="1" t="s">
        <v>33</v>
      </c>
      <c r="C68" s="21"/>
    </row>
    <row r="69" spans="1:4" ht="13.5" thickTop="1">
      <c r="A69" s="9">
        <v>6132</v>
      </c>
      <c r="B69" s="38" t="s">
        <v>24</v>
      </c>
      <c r="C69" s="39">
        <v>95000</v>
      </c>
      <c r="D69" s="39">
        <v>95000</v>
      </c>
    </row>
    <row r="70" spans="1:4" ht="12.75">
      <c r="A70" s="5">
        <v>6135</v>
      </c>
      <c r="B70" s="6" t="s">
        <v>64</v>
      </c>
      <c r="C70" s="18">
        <v>10200</v>
      </c>
      <c r="D70" s="18">
        <v>11000</v>
      </c>
    </row>
    <row r="71" spans="1:4" ht="12.75">
      <c r="A71" s="5">
        <v>6135</v>
      </c>
      <c r="B71" s="6" t="s">
        <v>65</v>
      </c>
      <c r="C71" s="18">
        <v>11000</v>
      </c>
      <c r="D71" s="18">
        <v>11500</v>
      </c>
    </row>
    <row r="72" spans="1:4" s="28" customFormat="1" ht="12.75">
      <c r="A72" s="30">
        <v>6135</v>
      </c>
      <c r="B72" s="81" t="s">
        <v>72</v>
      </c>
      <c r="C72" s="52">
        <v>0</v>
      </c>
      <c r="D72" s="52">
        <v>4400</v>
      </c>
    </row>
    <row r="73" spans="1:4" ht="12.75">
      <c r="A73" s="5">
        <v>614</v>
      </c>
      <c r="B73" s="6" t="s">
        <v>94</v>
      </c>
      <c r="C73" s="18">
        <v>10000</v>
      </c>
      <c r="D73" s="18">
        <v>10500</v>
      </c>
    </row>
    <row r="74" spans="1:4" ht="12.75">
      <c r="A74" s="5">
        <v>61521</v>
      </c>
      <c r="B74" s="6" t="s">
        <v>95</v>
      </c>
      <c r="C74" s="18">
        <v>35000</v>
      </c>
      <c r="D74" s="18">
        <v>35000</v>
      </c>
    </row>
    <row r="75" spans="1:4" s="46" customFormat="1" ht="21">
      <c r="A75" s="43">
        <v>61558</v>
      </c>
      <c r="B75" s="44" t="s">
        <v>96</v>
      </c>
      <c r="C75" s="45">
        <v>19700</v>
      </c>
      <c r="D75" s="45">
        <v>20000</v>
      </c>
    </row>
    <row r="76" spans="1:4" ht="12.75">
      <c r="A76" s="5">
        <v>61568</v>
      </c>
      <c r="B76" s="6" t="s">
        <v>108</v>
      </c>
      <c r="C76" s="18">
        <v>40000</v>
      </c>
      <c r="D76" s="18">
        <v>30000</v>
      </c>
    </row>
    <row r="77" spans="1:4" ht="12.75">
      <c r="A77" s="5">
        <v>6163</v>
      </c>
      <c r="B77" s="6" t="s">
        <v>98</v>
      </c>
      <c r="C77" s="18">
        <v>11000</v>
      </c>
      <c r="D77" s="18">
        <v>12000</v>
      </c>
    </row>
    <row r="78" spans="1:4" ht="12.75">
      <c r="A78" s="5">
        <v>6168</v>
      </c>
      <c r="B78" s="6" t="s">
        <v>97</v>
      </c>
      <c r="C78" s="18">
        <v>7500</v>
      </c>
      <c r="D78" s="18">
        <v>7800</v>
      </c>
    </row>
    <row r="79" spans="1:4" ht="12.75">
      <c r="A79" s="5">
        <v>617</v>
      </c>
      <c r="B79" s="6" t="s">
        <v>50</v>
      </c>
      <c r="C79" s="18">
        <v>0</v>
      </c>
      <c r="D79" s="18">
        <v>0</v>
      </c>
    </row>
    <row r="80" spans="1:4" ht="12.75">
      <c r="A80" s="5">
        <v>6182</v>
      </c>
      <c r="B80" s="6" t="s">
        <v>51</v>
      </c>
      <c r="C80" s="18">
        <v>2500</v>
      </c>
      <c r="D80" s="18">
        <v>2500</v>
      </c>
    </row>
    <row r="81" spans="1:4" ht="12.75">
      <c r="A81" s="5">
        <v>623</v>
      </c>
      <c r="B81" s="6" t="s">
        <v>85</v>
      </c>
      <c r="C81" s="18">
        <v>1500</v>
      </c>
      <c r="D81" s="18">
        <v>1500</v>
      </c>
    </row>
    <row r="82" spans="1:4" ht="12.75">
      <c r="A82" s="5">
        <v>63512</v>
      </c>
      <c r="B82" s="6" t="s">
        <v>42</v>
      </c>
      <c r="C82" s="22">
        <v>0</v>
      </c>
      <c r="D82" s="22">
        <v>0</v>
      </c>
    </row>
    <row r="83" spans="1:4" s="28" customFormat="1" ht="12.75">
      <c r="A83" s="50">
        <v>6354</v>
      </c>
      <c r="B83" s="78" t="s">
        <v>71</v>
      </c>
      <c r="C83" s="79">
        <v>0</v>
      </c>
      <c r="D83" s="80">
        <v>750</v>
      </c>
    </row>
    <row r="84" spans="1:4" ht="12.75">
      <c r="A84" s="5">
        <v>6358</v>
      </c>
      <c r="B84" s="6" t="s">
        <v>43</v>
      </c>
      <c r="C84" s="18">
        <v>2000</v>
      </c>
      <c r="D84" s="18">
        <f>2000-750</f>
        <v>1250</v>
      </c>
    </row>
    <row r="85" spans="1:4" ht="12.75">
      <c r="A85" s="11">
        <v>637</v>
      </c>
      <c r="B85" s="68" t="s">
        <v>99</v>
      </c>
      <c r="C85" s="18">
        <v>8500</v>
      </c>
      <c r="D85" s="67">
        <v>9000</v>
      </c>
    </row>
    <row r="86" spans="1:4" s="7" customFormat="1" ht="12.75" customHeight="1">
      <c r="A86" s="106" t="s">
        <v>25</v>
      </c>
      <c r="B86" s="107"/>
      <c r="C86" s="108"/>
      <c r="D86" s="89"/>
    </row>
    <row r="87" spans="1:4" s="7" customFormat="1" ht="12.75" customHeight="1">
      <c r="A87" s="5">
        <v>6541</v>
      </c>
      <c r="B87" s="6" t="s">
        <v>100</v>
      </c>
      <c r="C87" s="40">
        <v>700</v>
      </c>
      <c r="D87" s="40">
        <v>700</v>
      </c>
    </row>
    <row r="88" spans="1:4" s="7" customFormat="1" ht="12.75" customHeight="1">
      <c r="A88" s="5">
        <v>6542</v>
      </c>
      <c r="B88" s="6" t="s">
        <v>52</v>
      </c>
      <c r="C88" s="40">
        <v>300</v>
      </c>
      <c r="D88" s="40">
        <v>300</v>
      </c>
    </row>
    <row r="89" spans="1:4" s="7" customFormat="1" ht="12.75" customHeight="1">
      <c r="A89" s="5">
        <v>6582</v>
      </c>
      <c r="B89" s="6" t="s">
        <v>86</v>
      </c>
      <c r="C89" s="29">
        <v>11000</v>
      </c>
      <c r="D89" s="29">
        <v>11000</v>
      </c>
    </row>
    <row r="90" spans="1:4" ht="12.75">
      <c r="A90" s="11">
        <v>6586</v>
      </c>
      <c r="B90" s="10" t="s">
        <v>49</v>
      </c>
      <c r="C90" s="22">
        <v>0</v>
      </c>
      <c r="D90" s="22">
        <v>0</v>
      </c>
    </row>
    <row r="91" spans="1:4" ht="12.75">
      <c r="A91" s="50">
        <v>6588</v>
      </c>
      <c r="B91" s="51" t="s">
        <v>53</v>
      </c>
      <c r="C91" s="52">
        <v>0</v>
      </c>
      <c r="D91" s="52">
        <v>0</v>
      </c>
    </row>
    <row r="92" spans="1:4" ht="12.75">
      <c r="A92" s="125" t="s">
        <v>26</v>
      </c>
      <c r="B92" s="126"/>
      <c r="C92" s="127"/>
      <c r="D92" s="90"/>
    </row>
    <row r="93" spans="1:4" ht="12.75">
      <c r="A93" s="32">
        <v>6711</v>
      </c>
      <c r="B93" s="33" t="s">
        <v>46</v>
      </c>
      <c r="C93" s="34">
        <v>0</v>
      </c>
      <c r="D93" s="34">
        <v>0</v>
      </c>
    </row>
    <row r="94" spans="1:4" ht="12.75">
      <c r="A94" s="32">
        <v>6718</v>
      </c>
      <c r="B94" s="48" t="s">
        <v>101</v>
      </c>
      <c r="C94" s="53">
        <v>10000</v>
      </c>
      <c r="D94" s="53">
        <v>5000</v>
      </c>
    </row>
    <row r="95" spans="1:4" ht="12.75">
      <c r="A95" s="5">
        <v>673</v>
      </c>
      <c r="B95" s="6" t="s">
        <v>102</v>
      </c>
      <c r="C95" s="18">
        <v>1500</v>
      </c>
      <c r="D95" s="18">
        <v>1500</v>
      </c>
    </row>
    <row r="96" spans="1:4" ht="12.75">
      <c r="A96" s="5">
        <v>678</v>
      </c>
      <c r="B96" s="6" t="s">
        <v>27</v>
      </c>
      <c r="C96" s="18">
        <v>500</v>
      </c>
      <c r="D96" s="18">
        <v>500</v>
      </c>
    </row>
    <row r="97" spans="1:4" ht="12.75">
      <c r="A97" s="99" t="s">
        <v>28</v>
      </c>
      <c r="B97" s="100"/>
      <c r="C97" s="101"/>
      <c r="D97" s="85"/>
    </row>
    <row r="98" spans="1:4" ht="12.75">
      <c r="A98" s="5">
        <v>68111</v>
      </c>
      <c r="B98" s="6" t="s">
        <v>66</v>
      </c>
      <c r="C98" s="18">
        <v>0</v>
      </c>
      <c r="D98" s="18">
        <v>9541</v>
      </c>
    </row>
    <row r="99" spans="1:4" ht="12.75">
      <c r="A99" s="5">
        <v>68112</v>
      </c>
      <c r="B99" s="65" t="s">
        <v>67</v>
      </c>
      <c r="C99" s="71">
        <v>165575</v>
      </c>
      <c r="D99" s="18">
        <f>150134-500</f>
        <v>149634</v>
      </c>
    </row>
    <row r="100" spans="1:4" ht="13.5" thickBot="1">
      <c r="A100" s="41">
        <v>6815</v>
      </c>
      <c r="B100" s="66" t="s">
        <v>47</v>
      </c>
      <c r="C100" s="72">
        <v>0</v>
      </c>
      <c r="D100" s="42">
        <v>0</v>
      </c>
    </row>
    <row r="101" spans="1:4" s="4" customFormat="1" ht="14.25" thickBot="1" thickTop="1">
      <c r="A101" s="93" t="s">
        <v>29</v>
      </c>
      <c r="B101" s="94"/>
      <c r="C101" s="20">
        <f>C69+C70+C73+C71+C74+C75+C76+C77+C78+C79+C80+C81+C84+C82+C85+C87+C89+C90+C94+C93+C96+C95+C98+C88+C99+C100</f>
        <v>443475</v>
      </c>
      <c r="D101" s="20">
        <f>SUM(D69:D84)+D85+D87+D88+D89+D90+D94+D93+D96+D95+D99+D98+D91</f>
        <v>430375</v>
      </c>
    </row>
    <row r="102" spans="1:3" ht="14.25" thickBot="1" thickTop="1">
      <c r="A102" s="91"/>
      <c r="B102" s="3"/>
      <c r="C102" s="13"/>
    </row>
    <row r="103" spans="1:4" s="12" customFormat="1" ht="24" customHeight="1" thickBot="1" thickTop="1">
      <c r="A103" s="120" t="s">
        <v>37</v>
      </c>
      <c r="B103" s="121"/>
      <c r="C103" s="16">
        <f>C101+C60+C36</f>
        <v>7368985</v>
      </c>
      <c r="D103" s="69">
        <f>D36+D60+D101</f>
        <v>7358985</v>
      </c>
    </row>
    <row r="104" ht="13.5" thickTop="1"/>
    <row r="105" spans="1:4" ht="15">
      <c r="A105" s="116" t="s">
        <v>39</v>
      </c>
      <c r="B105" s="116"/>
      <c r="C105" s="116"/>
      <c r="D105" s="116"/>
    </row>
    <row r="106" ht="13.5" thickBot="1"/>
    <row r="107" spans="1:4" s="12" customFormat="1" ht="35.25" thickBot="1" thickTop="1">
      <c r="A107" s="122"/>
      <c r="B107" s="123"/>
      <c r="C107" s="47" t="s">
        <v>58</v>
      </c>
      <c r="D107" s="92" t="s">
        <v>59</v>
      </c>
    </row>
    <row r="108" spans="1:4" ht="14.25" thickBot="1" thickTop="1">
      <c r="A108" s="26" t="s">
        <v>44</v>
      </c>
      <c r="B108" s="70" t="s">
        <v>45</v>
      </c>
      <c r="C108" s="64">
        <v>0</v>
      </c>
      <c r="D108" s="64">
        <v>0</v>
      </c>
    </row>
    <row r="109" spans="1:3" ht="13.5" thickTop="1">
      <c r="A109" s="54"/>
      <c r="B109" s="55"/>
      <c r="C109" s="56"/>
    </row>
    <row r="110" spans="1:3" ht="12.75">
      <c r="A110" s="104"/>
      <c r="B110" s="104"/>
      <c r="C110" s="104"/>
    </row>
    <row r="111" spans="1:3" ht="13.5" thickBot="1">
      <c r="A111" s="105" t="s">
        <v>107</v>
      </c>
      <c r="B111" s="105"/>
      <c r="C111" s="27"/>
    </row>
    <row r="112" spans="1:4" ht="14.25" thickBot="1" thickTop="1">
      <c r="A112" s="82">
        <v>73331</v>
      </c>
      <c r="B112" s="73" t="s">
        <v>103</v>
      </c>
      <c r="C112" s="64">
        <v>7233485</v>
      </c>
      <c r="D112" s="64">
        <f>D103-D121</f>
        <v>7233485</v>
      </c>
    </row>
    <row r="113" spans="1:5" ht="14.25" thickBot="1" thickTop="1">
      <c r="A113" s="93" t="s">
        <v>15</v>
      </c>
      <c r="B113" s="94"/>
      <c r="C113" s="19">
        <f>SUM(C112:C112)</f>
        <v>7233485</v>
      </c>
      <c r="D113" s="19">
        <f>D112</f>
        <v>7233485</v>
      </c>
      <c r="E113" s="14"/>
    </row>
    <row r="114" ht="15" customHeight="1" thickTop="1"/>
    <row r="115" spans="1:3" ht="13.5" thickBot="1">
      <c r="A115" s="124" t="s">
        <v>34</v>
      </c>
      <c r="B115" s="124"/>
      <c r="C115" s="124"/>
    </row>
    <row r="116" spans="1:4" ht="13.5" thickTop="1">
      <c r="A116" s="61">
        <v>6419</v>
      </c>
      <c r="B116" s="62" t="s">
        <v>31</v>
      </c>
      <c r="C116" s="39">
        <v>59000</v>
      </c>
      <c r="D116" s="39">
        <v>59000</v>
      </c>
    </row>
    <row r="117" spans="1:4" s="46" customFormat="1" ht="21">
      <c r="A117" s="43">
        <v>6459</v>
      </c>
      <c r="B117" s="44" t="s">
        <v>55</v>
      </c>
      <c r="C117" s="45">
        <v>10000</v>
      </c>
      <c r="D117" s="45">
        <v>10000</v>
      </c>
    </row>
    <row r="118" spans="1:4" s="46" customFormat="1" ht="12.75">
      <c r="A118" s="74">
        <v>7481</v>
      </c>
      <c r="B118" s="75" t="s">
        <v>104</v>
      </c>
      <c r="C118" s="45">
        <v>26500</v>
      </c>
      <c r="D118" s="45">
        <v>26500</v>
      </c>
    </row>
    <row r="119" spans="1:4" s="46" customFormat="1" ht="12.75">
      <c r="A119" s="74">
        <v>7548</v>
      </c>
      <c r="B119" s="75" t="s">
        <v>68</v>
      </c>
      <c r="C119" s="60">
        <v>0</v>
      </c>
      <c r="D119" s="60">
        <v>0</v>
      </c>
    </row>
    <row r="120" spans="1:4" s="46" customFormat="1" ht="13.5" thickBot="1">
      <c r="A120" s="76">
        <v>7588</v>
      </c>
      <c r="B120" s="77" t="s">
        <v>30</v>
      </c>
      <c r="C120" s="59">
        <v>30000</v>
      </c>
      <c r="D120" s="59">
        <v>30000</v>
      </c>
    </row>
    <row r="121" spans="1:4" ht="14.25" thickBot="1" thickTop="1">
      <c r="A121" s="93" t="s">
        <v>23</v>
      </c>
      <c r="B121" s="94"/>
      <c r="C121" s="20">
        <f>SUM(C116:C120)</f>
        <v>125500</v>
      </c>
      <c r="D121" s="49">
        <f>SUM(D116:D120)</f>
        <v>125500</v>
      </c>
    </row>
    <row r="122" ht="13.5" thickTop="1"/>
    <row r="123" spans="1:3" ht="13.5" thickBot="1">
      <c r="A123" s="118" t="s">
        <v>35</v>
      </c>
      <c r="B123" s="119"/>
      <c r="C123" s="119"/>
    </row>
    <row r="124" spans="1:4" ht="14.25" thickBot="1" thickTop="1">
      <c r="A124" s="82">
        <v>775</v>
      </c>
      <c r="B124" s="83" t="s">
        <v>105</v>
      </c>
      <c r="C124" s="84">
        <v>10000</v>
      </c>
      <c r="D124" s="84">
        <v>0</v>
      </c>
    </row>
    <row r="125" spans="1:4" s="46" customFormat="1" ht="13.5" thickTop="1">
      <c r="A125" s="61">
        <v>778</v>
      </c>
      <c r="B125" s="62" t="s">
        <v>54</v>
      </c>
      <c r="C125" s="63">
        <v>0</v>
      </c>
      <c r="D125" s="63">
        <v>0</v>
      </c>
    </row>
    <row r="126" spans="1:4" ht="13.5" thickBot="1">
      <c r="A126" s="57">
        <v>7815</v>
      </c>
      <c r="B126" s="58" t="s">
        <v>69</v>
      </c>
      <c r="C126" s="42">
        <v>0</v>
      </c>
      <c r="D126" s="42">
        <v>0</v>
      </c>
    </row>
    <row r="127" spans="1:4" ht="14.25" thickBot="1" thickTop="1">
      <c r="A127" s="93" t="s">
        <v>29</v>
      </c>
      <c r="B127" s="94"/>
      <c r="C127" s="20">
        <v>10000</v>
      </c>
      <c r="D127" s="20">
        <f>SUM(D124:D124)</f>
        <v>0</v>
      </c>
    </row>
    <row r="128" ht="14.25" thickBot="1" thickTop="1">
      <c r="C128" s="14"/>
    </row>
    <row r="129" spans="1:4" s="12" customFormat="1" ht="24" customHeight="1" thickBot="1" thickTop="1">
      <c r="A129" s="95" t="s">
        <v>38</v>
      </c>
      <c r="B129" s="96"/>
      <c r="C129" s="16">
        <f>C108+C127+C121+C113</f>
        <v>7368985</v>
      </c>
      <c r="D129" s="16">
        <f>D108+D127+D121+D113</f>
        <v>7358985</v>
      </c>
    </row>
    <row r="130" ht="13.5" thickTop="1"/>
    <row r="131" spans="1:3" s="46" customFormat="1" ht="27.75" customHeight="1">
      <c r="A131" s="117"/>
      <c r="B131" s="117"/>
      <c r="C131" s="117"/>
    </row>
    <row r="132" ht="12.75">
      <c r="C132" s="14"/>
    </row>
  </sheetData>
  <sheetProtection/>
  <mergeCells count="25">
    <mergeCell ref="A131:C131"/>
    <mergeCell ref="A24:C24"/>
    <mergeCell ref="A123:C123"/>
    <mergeCell ref="A103:B103"/>
    <mergeCell ref="A107:B107"/>
    <mergeCell ref="A115:C115"/>
    <mergeCell ref="A92:C92"/>
    <mergeCell ref="A101:B101"/>
    <mergeCell ref="A38:C38"/>
    <mergeCell ref="A7:C7"/>
    <mergeCell ref="A60:B60"/>
    <mergeCell ref="A1:D1"/>
    <mergeCell ref="A3:D3"/>
    <mergeCell ref="A113:B113"/>
    <mergeCell ref="A105:D105"/>
    <mergeCell ref="A121:B121"/>
    <mergeCell ref="A127:B127"/>
    <mergeCell ref="A129:B129"/>
    <mergeCell ref="A6:B6"/>
    <mergeCell ref="A22:C22"/>
    <mergeCell ref="A36:B36"/>
    <mergeCell ref="A110:C110"/>
    <mergeCell ref="A111:B111"/>
    <mergeCell ref="A97:C97"/>
    <mergeCell ref="A86:C8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HAUTE VIENNE</dc:creator>
  <cp:keywords/>
  <dc:description/>
  <cp:lastModifiedBy>Julie Bonin</cp:lastModifiedBy>
  <cp:lastPrinted>2018-10-02T07:47:56Z</cp:lastPrinted>
  <dcterms:created xsi:type="dcterms:W3CDTF">2005-08-16T07:22:24Z</dcterms:created>
  <dcterms:modified xsi:type="dcterms:W3CDTF">2018-10-30T13:31:41Z</dcterms:modified>
  <cp:category/>
  <cp:version/>
  <cp:contentType/>
  <cp:contentStatus/>
</cp:coreProperties>
</file>